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URF 2022\BASES DE DATOS\"/>
    </mc:Choice>
  </mc:AlternateContent>
  <bookViews>
    <workbookView xWindow="-120" yWindow="-120" windowWidth="29040" windowHeight="15840"/>
  </bookViews>
  <sheets>
    <sheet name="JECUCIÓN CONTRACTUAL" sheetId="2" r:id="rId1"/>
  </sheets>
  <definedNames>
    <definedName name="_xlnm._FilterDatabase" localSheetId="0" hidden="1">'JECUCIÓN CONTRACTUAL'!$A$1:$L$15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  <c r="H6" i="2"/>
  <c r="H3" i="2"/>
  <c r="H8" i="2" l="1"/>
  <c r="F6" i="2"/>
  <c r="H2" i="2"/>
  <c r="G6" i="2" l="1"/>
  <c r="H4" i="2"/>
  <c r="G5" i="2"/>
  <c r="G8" i="2"/>
  <c r="G7" i="2"/>
  <c r="G9" i="2"/>
  <c r="G10" i="2"/>
  <c r="G11" i="2"/>
  <c r="G13" i="2"/>
  <c r="G14" i="2"/>
  <c r="G15" i="2"/>
  <c r="G4" i="2"/>
  <c r="G3" i="2"/>
  <c r="G2" i="2"/>
</calcChain>
</file>

<file path=xl/sharedStrings.xml><?xml version="1.0" encoding="utf-8"?>
<sst xmlns="http://schemas.openxmlformats.org/spreadsheetml/2006/main" count="102" uniqueCount="73">
  <si>
    <t>Contrato</t>
  </si>
  <si>
    <t>Contratista</t>
  </si>
  <si>
    <t>SERVICIO AÉREO A TERRITORIOS NACIONALES S.A. SATENA</t>
  </si>
  <si>
    <t>Contrato 003 de 2022</t>
  </si>
  <si>
    <t>https://community.secop.gov.co/Public/Tendering/OpportunityDetail/Index?noticeUID=CO1.NTC.2761950&amp;isFromPublicArea=True&amp;isModal=true&amp;asPopupView=true</t>
  </si>
  <si>
    <t>https://community.secop.gov.co/Public/Tendering/OpportunityDetail/Index?noticeUID=CO1.NTC.2561752&amp;isFromPublicArea=True&amp;isModal=true&amp;asPopupView=true</t>
  </si>
  <si>
    <t>https://community.secop.gov.co/Public/Tendering/OpportunityDetail/Index?noticeUID=CO1.NTC.2617024&amp;isFromPublicArea=True&amp;isModal=true&amp;asPopupView=true</t>
  </si>
  <si>
    <t>https://community.secop.gov.co/Public/Tendering/OpportunityDetail/Index?noticeUID=CO1.NTC.2578043&amp;isFromPublicArea=True&amp;isModal=true&amp;asPopupView=true</t>
  </si>
  <si>
    <t>https://colombiacompra.gov.co/tienda-virtual-del-estado-colombiano/ordenes-compra/84411</t>
  </si>
  <si>
    <t>ORGANIZACIÓN TERPEL S.A.</t>
  </si>
  <si>
    <t>Modalidad</t>
  </si>
  <si>
    <t>Contratación directa</t>
  </si>
  <si>
    <t>Compra por TVEC</t>
  </si>
  <si>
    <t>Objeto</t>
  </si>
  <si>
    <t>Fecha de inicio</t>
  </si>
  <si>
    <t>Fecha de terminación</t>
  </si>
  <si>
    <t>Valor del contrato</t>
  </si>
  <si>
    <t>Recursos desembolsados</t>
  </si>
  <si>
    <t>Otrosíes</t>
  </si>
  <si>
    <t>Contrato 004 de 2022</t>
  </si>
  <si>
    <t>N/A</t>
  </si>
  <si>
    <t>Modificación 1: Fecha de terminación</t>
  </si>
  <si>
    <t>Mínima Cuantía</t>
  </si>
  <si>
    <t>CAJA DE COMPENSACIÓN FAMILIAR- COMPENSAR</t>
  </si>
  <si>
    <t xml:space="preserve">Porcentaje de ejecución presupuestal </t>
  </si>
  <si>
    <t>Contrato 001 de 2022</t>
  </si>
  <si>
    <t>Contrato Interadministrativo 002 de 2022</t>
  </si>
  <si>
    <t>Orden de Compra 84411</t>
  </si>
  <si>
    <t>Contrato 005 de 2022</t>
  </si>
  <si>
    <t>Orden de Compra 91154</t>
  </si>
  <si>
    <t>Orden de Compra 91534</t>
  </si>
  <si>
    <t>PRESTACIÓN DE SERVICIOS DE SOPORTE, ACOMPAÑAMIENTO Y MANTENIMIENTO PARA LOS MÓDULOS IMPLEMENTADOS DEL SOFTWARE “SARA” PARA LA UNIDAD ADMINISTRATIVA ESPECIAL, UNIDAD DE PROYECCIÓN NORMATIVA Y ESTUDIOS DE REGULACIÓN FINANCIERA (URF)</t>
  </si>
  <si>
    <t>PRESTACIÓN DEL SERVICIO DE TRANSPORTE AÉREO DE PASAJEROS EN LAS RUTAS OPERADAS POR SATENA, Y LA ADQUISICIÓN DE TIQUETES AÉREOS EN RUTAS NACIONALES E INTERNACIONALES DE OTROS OPERADORES, Y SERVICIOS COMPLEMENTARIOS, PARA LOS SERVIDORES DE LA UNIDAD ADMINISTRATIVA ESPECIAL, UNIDAD DE PROYECCIÓN NORMATIVA Y ESTUDIOS DE REGULACIÓN FINANCIERA (URF), CUANDO EL EJERCICIO DE SUS FUNCIONES U OBLIGACIONES ASÍ LO EXIJA</t>
  </si>
  <si>
    <t>PRESTACIÓN DEL SERVICIO DE CORREO ELECTRÓNICO CERTIFICADO CON ESTAMPADO CRONOLÓGICO Y VALIDEZ JURÍDICA Y PROBATORIA PARA LA UNIDAD ADMINISTRATIVA ESPECIAL, UNIDAD DE PROYECCIÓN NORMATIVA Y ESTUDIOS DE REGULACIÓN FINANCIERA (URF)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</si>
  <si>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2022</t>
  </si>
  <si>
    <t>SUMINISTRO DE COMBUSTIBLE CON SISTEMA DE CONTROL EN EDS UBICADAS EN BOGOTÁ, PARA EL PARQUE AUTOMOTOR DE LA UAE UNIDAD DE PROYECCIÓN NORMATIVA Y ESTUDIOS DE REGULACIÓN FINANCIERA -URF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</si>
  <si>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– URF</t>
  </si>
  <si>
    <t>SUMINISTRO DE DOTACIÓN PARA DOS (2) SERVIDORES PÚBLICOS DEL NIVEL ASISTENCIA Y TÉCNICO ADMINISTRATIVO DE LA UNIDAD ADMINISTRATIVA ESPECIAL, UNIDAD DE PROYECCIÓN NORMATIVA Y ESTUDIOS DE REGULACIÓN FINANCIERA - URF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</si>
  <si>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FINANCIERA (URF)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</si>
  <si>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</si>
  <si>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</si>
  <si>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UN&amp;ON SOLUCIONES SISTEMAS DE INFORMACION S.A.S</t>
  </si>
  <si>
    <t>SOCIEDAD CAMERAL DE CERTIFICACIÓN DIGITAL CERTICAMARA S.A.</t>
  </si>
  <si>
    <t>AUTOSERVICIO MECANICO SAS</t>
  </si>
  <si>
    <t>UT HERMANOS BLANCO</t>
  </si>
  <si>
    <t>C I WARRIORS COMPANY S.A.S.</t>
  </si>
  <si>
    <t>LA PREVISORA S.A. COMPAÑÍA DE SEGUROS</t>
  </si>
  <si>
    <t>UNIÓN TEMPORAL CALZADO 2019</t>
  </si>
  <si>
    <t>INVERSIONES SARHEM DE COLOMBIA S.A.S</t>
  </si>
  <si>
    <t>COMPAÑÍA MUNDIAL DE SEGUROS</t>
  </si>
  <si>
    <t>31/12/2022  o agotamiento de utilización de los envíos</t>
  </si>
  <si>
    <t>Contratación Directa</t>
  </si>
  <si>
    <t>Orden de compra 89730</t>
  </si>
  <si>
    <t>Orden de compra 89793</t>
  </si>
  <si>
    <t>Orden de compra 90001</t>
  </si>
  <si>
    <t>Orden de compra 90002</t>
  </si>
  <si>
    <t>Orden de compra 90327</t>
  </si>
  <si>
    <t>https://www.colombiacompra.gov.co/tienda-virtual-del-estado-colombiano/ordenes-compra/89730</t>
  </si>
  <si>
    <t>https://www.colombiacompra.gov.co/tienda-virtual-del-estado-colombiano/ordenes-compra/89793</t>
  </si>
  <si>
    <t>https://www.colombiacompra.gov.co/tienda-virtual-del-estado-colombiano/ordenes-compra/90001</t>
  </si>
  <si>
    <t>https://www.colombiacompra.gov.co/tienda-virtual-del-estado-colombiano/ordenes-compra/90002</t>
  </si>
  <si>
    <t>https://community.secop.gov.co/Public/Tendering/ContractNoticePhases/View?PPI=CO1.PPI.18584302&amp;isFromPublicArea=True&amp;isModal=False</t>
  </si>
  <si>
    <t>https://www.colombiacompra.gov.co/tienda-virtual-del-estado-colombiano/ordenes-compra/90327</t>
  </si>
  <si>
    <t>Orden de Compra 90434</t>
  </si>
  <si>
    <t>https://www.colombiacompra.gov.co/tienda-virtual-del-estado-colombiano/ordenes-compra/90434</t>
  </si>
  <si>
    <t>https://www.colombiacompra.gov.co/tienda-virtual-del-estado-colombiano/ordenes-compra/91154</t>
  </si>
  <si>
    <t>https://www.colombiacompra.gov.co/tienda-virtual-del-estado-colombiano/ordenes-compra/91534</t>
  </si>
  <si>
    <t>Link consulta SECOP II o TVEC</t>
  </si>
  <si>
    <t>Contrato 006 de 2022</t>
  </si>
  <si>
    <t>PRESTACIÓN DEL SERVICIO DE LAVADO Y DESPINCHE DE RUEDAS PARA LOS VEHÍCULOS QUE CONFORMAN EL PARQUE AUTOMOTOR DE LA UNIDAD ADMINISTRATIVA ESPECIAL, UNIDAD DE PROYECCIÓN NORMATIVA Y ESTUDIOS DE REGULACIÓN FINANCIERA (URF).</t>
  </si>
  <si>
    <t>CENTRO CAR 19 LTDA</t>
  </si>
  <si>
    <t>https://community.secop.gov.co/Public/Tendering/OpportunityDetail/Index?noticeUID=CO1.NTC.3058775&amp;isFromPublicArea=True&amp;isModal=False</t>
  </si>
  <si>
    <t>Prórroga y adición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</si>
</sst>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6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center"/>
    </xf>
    <xf numFmtId="10" fontId="2" fillId="0" borderId="1" xfId="0" applyNumberFormat="1" applyFont="1" applyFill="1" applyBorder="1" applyAlignment="1">
      <alignment horizontal="center" vertical="center"/>
    </xf>
    <xf numFmtId="44" fontId="2" fillId="0" borderId="1" xfId="0" applyNumberFormat="1" applyFont="1" applyFill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5" fillId="0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lombiacompra.gov.co/tienda-virtual-del-estado-colombiano/ordenes-compra/90434" TargetMode="External"/><Relationship Id="rId3" Type="http://schemas.openxmlformats.org/officeDocument/2006/relationships/hyperlink" Target="https://www.colombiacompra.gov.co/tienda-virtual-del-estado-colombiano/ordenes-compra/89730" TargetMode="External"/><Relationship Id="rId7" Type="http://schemas.openxmlformats.org/officeDocument/2006/relationships/hyperlink" Target="https://www.colombiacompra.gov.co/tienda-virtual-del-estado-colombiano/ordenes-compra/90327" TargetMode="External"/><Relationship Id="rId2" Type="http://schemas.openxmlformats.org/officeDocument/2006/relationships/hyperlink" Target="https://community.secop.gov.co/Public/Tendering/OpportunityDetail/Index?noticeUID=CO1.NTC.2578043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2617024&amp;isFromPublicArea=True&amp;isModal=true&amp;asPopupView=true" TargetMode="External"/><Relationship Id="rId6" Type="http://schemas.openxmlformats.org/officeDocument/2006/relationships/hyperlink" Target="https://community.secop.gov.co/Public/Tendering/ContractNoticePhases/View?PPI=CO1.PPI.18584302&amp;isFromPublicArea=True&amp;isModal=Fals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colombiacompra.gov.co/tienda-virtual-del-estado-colombiano/ordenes-compra/90001" TargetMode="External"/><Relationship Id="rId10" Type="http://schemas.openxmlformats.org/officeDocument/2006/relationships/hyperlink" Target="https://www.colombiacompra.gov.co/tienda-virtual-del-estado-colombiano/ordenes-compra/91534" TargetMode="External"/><Relationship Id="rId4" Type="http://schemas.openxmlformats.org/officeDocument/2006/relationships/hyperlink" Target="https://www.colombiacompra.gov.co/tienda-virtual-del-estado-colombiano/ordenes-compra/89793" TargetMode="External"/><Relationship Id="rId9" Type="http://schemas.openxmlformats.org/officeDocument/2006/relationships/hyperlink" Target="https://www.colombiacompra.gov.co/tienda-virtual-del-estado-colombiano/ordenes-compra/91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pane ySplit="1" topLeftCell="A13" activePane="bottomLeft" state="frozen"/>
      <selection pane="bottomLeft" activeCell="A18" sqref="A18"/>
    </sheetView>
  </sheetViews>
  <sheetFormatPr baseColWidth="10" defaultRowHeight="12.75" x14ac:dyDescent="0.2"/>
  <cols>
    <col min="1" max="1" width="42.28515625" style="13" customWidth="1"/>
    <col min="2" max="2" width="52.28515625" style="13" customWidth="1"/>
    <col min="3" max="3" width="30.7109375" style="13" customWidth="1"/>
    <col min="4" max="4" width="20.85546875" style="13" customWidth="1"/>
    <col min="5" max="5" width="23.5703125" style="13" customWidth="1"/>
    <col min="6" max="6" width="22.140625" style="21" customWidth="1"/>
    <col min="7" max="7" width="16.5703125" style="15" customWidth="1"/>
    <col min="8" max="8" width="20.140625" style="24" customWidth="1"/>
    <col min="9" max="9" width="22.5703125" style="13" customWidth="1"/>
    <col min="10" max="10" width="20.28515625" style="13" customWidth="1"/>
    <col min="11" max="11" width="76.28515625" style="13" customWidth="1"/>
    <col min="12" max="16384" width="11.42578125" style="13"/>
  </cols>
  <sheetData>
    <row r="1" spans="1:12" s="20" customFormat="1" ht="38.25" x14ac:dyDescent="0.25">
      <c r="A1" s="16" t="s">
        <v>0</v>
      </c>
      <c r="B1" s="16" t="s">
        <v>13</v>
      </c>
      <c r="C1" s="16" t="s">
        <v>1</v>
      </c>
      <c r="D1" s="16" t="s">
        <v>14</v>
      </c>
      <c r="E1" s="16" t="s">
        <v>15</v>
      </c>
      <c r="F1" s="17" t="s">
        <v>16</v>
      </c>
      <c r="G1" s="12" t="s">
        <v>24</v>
      </c>
      <c r="H1" s="18" t="s">
        <v>17</v>
      </c>
      <c r="I1" s="16" t="s">
        <v>18</v>
      </c>
      <c r="J1" s="16" t="s">
        <v>10</v>
      </c>
      <c r="K1" s="16" t="s">
        <v>67</v>
      </c>
      <c r="L1" s="19"/>
    </row>
    <row r="2" spans="1:12" ht="83.25" customHeight="1" x14ac:dyDescent="0.2">
      <c r="A2" s="2" t="s">
        <v>25</v>
      </c>
      <c r="B2" s="2" t="s">
        <v>31</v>
      </c>
      <c r="C2" s="2" t="s">
        <v>41</v>
      </c>
      <c r="D2" s="3">
        <v>44581</v>
      </c>
      <c r="E2" s="6">
        <v>44926</v>
      </c>
      <c r="F2" s="4">
        <v>26407290</v>
      </c>
      <c r="G2" s="22">
        <f>(H2*100%)/F2</f>
        <v>0.49999998295925108</v>
      </c>
      <c r="H2" s="23">
        <f>13203644.55</f>
        <v>13203644.550000001</v>
      </c>
      <c r="I2" s="14" t="s">
        <v>20</v>
      </c>
      <c r="J2" s="14" t="s">
        <v>11</v>
      </c>
      <c r="K2" s="1" t="s">
        <v>7</v>
      </c>
    </row>
    <row r="3" spans="1:12" ht="136.5" customHeight="1" x14ac:dyDescent="0.2">
      <c r="A3" s="3" t="s">
        <v>26</v>
      </c>
      <c r="B3" s="2" t="s">
        <v>32</v>
      </c>
      <c r="C3" s="2" t="s">
        <v>2</v>
      </c>
      <c r="D3" s="3">
        <v>44582</v>
      </c>
      <c r="E3" s="6">
        <v>44926</v>
      </c>
      <c r="F3" s="4">
        <v>25000000</v>
      </c>
      <c r="G3" s="22">
        <f>(H3*100%)/F3</f>
        <v>0.32190832000000003</v>
      </c>
      <c r="H3" s="23">
        <f>2551277+2594726+1680315+1221390</f>
        <v>8047708</v>
      </c>
      <c r="I3" s="2" t="s">
        <v>21</v>
      </c>
      <c r="J3" s="2" t="s">
        <v>51</v>
      </c>
      <c r="K3" s="1" t="s">
        <v>6</v>
      </c>
    </row>
    <row r="4" spans="1:12" ht="63.75" x14ac:dyDescent="0.2">
      <c r="A4" s="3" t="s">
        <v>3</v>
      </c>
      <c r="B4" s="2" t="s">
        <v>33</v>
      </c>
      <c r="C4" s="3" t="s">
        <v>42</v>
      </c>
      <c r="D4" s="3">
        <v>44592</v>
      </c>
      <c r="E4" s="3" t="s">
        <v>50</v>
      </c>
      <c r="F4" s="4">
        <v>1089743</v>
      </c>
      <c r="G4" s="22">
        <f>(H4*100%)/F4</f>
        <v>0.46737625293303098</v>
      </c>
      <c r="H4" s="23">
        <f>509320</f>
        <v>509320</v>
      </c>
      <c r="I4" s="14" t="s">
        <v>20</v>
      </c>
      <c r="J4" s="2" t="s">
        <v>22</v>
      </c>
      <c r="K4" s="1" t="s">
        <v>5</v>
      </c>
    </row>
    <row r="5" spans="1:12" ht="76.5" x14ac:dyDescent="0.2">
      <c r="A5" s="3" t="s">
        <v>19</v>
      </c>
      <c r="B5" s="2" t="s">
        <v>34</v>
      </c>
      <c r="C5" s="2" t="s">
        <v>23</v>
      </c>
      <c r="D5" s="3">
        <v>44602</v>
      </c>
      <c r="E5" s="6">
        <v>44926</v>
      </c>
      <c r="F5" s="4">
        <v>56913702</v>
      </c>
      <c r="G5" s="22">
        <f t="shared" ref="G5:G15" si="0">(H5*100%)/F5</f>
        <v>0.44972456720527509</v>
      </c>
      <c r="H5" s="27">
        <v>25595490</v>
      </c>
      <c r="I5" s="14" t="s">
        <v>20</v>
      </c>
      <c r="J5" s="2" t="s">
        <v>11</v>
      </c>
      <c r="K5" s="1" t="s">
        <v>4</v>
      </c>
    </row>
    <row r="6" spans="1:12" ht="53.25" customHeight="1" x14ac:dyDescent="0.2">
      <c r="A6" s="3" t="s">
        <v>27</v>
      </c>
      <c r="B6" s="4" t="s">
        <v>35</v>
      </c>
      <c r="C6" s="4" t="s">
        <v>9</v>
      </c>
      <c r="D6" s="3">
        <v>44585</v>
      </c>
      <c r="E6" s="6">
        <v>44926</v>
      </c>
      <c r="F6" s="4">
        <f>5000000+2500000</f>
        <v>7500000</v>
      </c>
      <c r="G6" s="22">
        <f t="shared" si="0"/>
        <v>0.67394085599999987</v>
      </c>
      <c r="H6" s="23">
        <f>275023.07+414057.44+402240.64+425192.16+653582.36+277535.32+537903.52+268907.47+408875.41+422539.75+283458.88+271741.18+413499.22</f>
        <v>5054556.419999999</v>
      </c>
      <c r="I6" s="14" t="s">
        <v>72</v>
      </c>
      <c r="J6" s="14" t="s">
        <v>12</v>
      </c>
      <c r="K6" s="1" t="s">
        <v>8</v>
      </c>
    </row>
    <row r="7" spans="1:12" ht="76.5" x14ac:dyDescent="0.2">
      <c r="A7" s="4" t="s">
        <v>52</v>
      </c>
      <c r="B7" s="5" t="s">
        <v>36</v>
      </c>
      <c r="C7" s="4" t="s">
        <v>43</v>
      </c>
      <c r="D7" s="6">
        <v>44698</v>
      </c>
      <c r="E7" s="6">
        <v>44926</v>
      </c>
      <c r="F7" s="4">
        <v>7000000</v>
      </c>
      <c r="G7" s="22">
        <f t="shared" si="0"/>
        <v>0.13206585571428572</v>
      </c>
      <c r="H7" s="23">
        <v>924460.99</v>
      </c>
      <c r="I7" s="14" t="s">
        <v>20</v>
      </c>
      <c r="J7" s="14" t="s">
        <v>12</v>
      </c>
      <c r="K7" s="1" t="s">
        <v>57</v>
      </c>
    </row>
    <row r="8" spans="1:12" ht="76.5" x14ac:dyDescent="0.2">
      <c r="A8" s="4" t="s">
        <v>53</v>
      </c>
      <c r="B8" s="5" t="s">
        <v>36</v>
      </c>
      <c r="C8" s="4" t="s">
        <v>43</v>
      </c>
      <c r="D8" s="6">
        <v>44698</v>
      </c>
      <c r="E8" s="6">
        <v>44926</v>
      </c>
      <c r="F8" s="4">
        <v>7000000</v>
      </c>
      <c r="G8" s="22">
        <f t="shared" si="0"/>
        <v>9.3370857142857144E-2</v>
      </c>
      <c r="H8" s="23">
        <f>653596</f>
        <v>653596</v>
      </c>
      <c r="I8" s="14" t="s">
        <v>20</v>
      </c>
      <c r="J8" s="14" t="s">
        <v>12</v>
      </c>
      <c r="K8" s="1" t="s">
        <v>58</v>
      </c>
    </row>
    <row r="9" spans="1:12" ht="51" x14ac:dyDescent="0.2">
      <c r="A9" s="3" t="s">
        <v>54</v>
      </c>
      <c r="B9" s="7" t="s">
        <v>37</v>
      </c>
      <c r="C9" s="4" t="s">
        <v>44</v>
      </c>
      <c r="D9" s="8">
        <v>44704</v>
      </c>
      <c r="E9" s="6">
        <v>44915</v>
      </c>
      <c r="F9" s="10">
        <v>1691579.35</v>
      </c>
      <c r="G9" s="22">
        <f t="shared" si="0"/>
        <v>0.66666666863721169</v>
      </c>
      <c r="H9" s="23">
        <v>1127719.57</v>
      </c>
      <c r="I9" s="14" t="s">
        <v>20</v>
      </c>
      <c r="J9" s="14" t="s">
        <v>12</v>
      </c>
      <c r="K9" s="1" t="s">
        <v>59</v>
      </c>
    </row>
    <row r="10" spans="1:12" ht="51" x14ac:dyDescent="0.2">
      <c r="A10" s="3" t="s">
        <v>55</v>
      </c>
      <c r="B10" s="9" t="s">
        <v>37</v>
      </c>
      <c r="C10" s="2" t="s">
        <v>45</v>
      </c>
      <c r="D10" s="6">
        <v>44706</v>
      </c>
      <c r="E10" s="6">
        <v>44915</v>
      </c>
      <c r="F10" s="10">
        <v>1187164.48</v>
      </c>
      <c r="G10" s="22">
        <f t="shared" si="0"/>
        <v>0.99999998315313476</v>
      </c>
      <c r="H10" s="23">
        <v>1187164.46</v>
      </c>
      <c r="I10" s="14" t="s">
        <v>20</v>
      </c>
      <c r="J10" s="14" t="s">
        <v>12</v>
      </c>
      <c r="K10" s="1" t="s">
        <v>60</v>
      </c>
    </row>
    <row r="11" spans="1:12" ht="89.25" x14ac:dyDescent="0.2">
      <c r="A11" s="3" t="s">
        <v>28</v>
      </c>
      <c r="B11" s="9" t="s">
        <v>38</v>
      </c>
      <c r="C11" s="2" t="s">
        <v>46</v>
      </c>
      <c r="D11" s="6">
        <v>44699</v>
      </c>
      <c r="E11" s="6">
        <v>45064</v>
      </c>
      <c r="F11" s="11">
        <v>12099999</v>
      </c>
      <c r="G11" s="22">
        <f t="shared" si="0"/>
        <v>1</v>
      </c>
      <c r="H11" s="23">
        <v>12099999</v>
      </c>
      <c r="I11" s="14" t="s">
        <v>20</v>
      </c>
      <c r="J11" s="2" t="s">
        <v>22</v>
      </c>
      <c r="K11" s="1" t="s">
        <v>61</v>
      </c>
    </row>
    <row r="12" spans="1:12" ht="51" x14ac:dyDescent="0.2">
      <c r="A12" s="3" t="s">
        <v>56</v>
      </c>
      <c r="B12" s="9" t="s">
        <v>37</v>
      </c>
      <c r="C12" s="2" t="s">
        <v>47</v>
      </c>
      <c r="D12" s="6">
        <v>44712</v>
      </c>
      <c r="E12" s="6">
        <v>44915</v>
      </c>
      <c r="F12" s="10">
        <v>318585.48</v>
      </c>
      <c r="G12" s="22">
        <f t="shared" si="0"/>
        <v>0.66666666666666674</v>
      </c>
      <c r="H12" s="23">
        <v>212390.32</v>
      </c>
      <c r="I12" s="14" t="s">
        <v>20</v>
      </c>
      <c r="J12" s="14" t="s">
        <v>12</v>
      </c>
      <c r="K12" s="1" t="s">
        <v>62</v>
      </c>
    </row>
    <row r="13" spans="1:12" ht="51" x14ac:dyDescent="0.2">
      <c r="A13" s="3" t="s">
        <v>63</v>
      </c>
      <c r="B13" s="9" t="s">
        <v>37</v>
      </c>
      <c r="C13" s="2" t="s">
        <v>48</v>
      </c>
      <c r="D13" s="6">
        <v>44706</v>
      </c>
      <c r="E13" s="6">
        <v>44915</v>
      </c>
      <c r="F13" s="10">
        <v>350057.53</v>
      </c>
      <c r="G13" s="22">
        <f t="shared" si="0"/>
        <v>0.33333332381108893</v>
      </c>
      <c r="H13" s="23">
        <v>116685.84</v>
      </c>
      <c r="I13" s="14" t="s">
        <v>20</v>
      </c>
      <c r="J13" s="14" t="s">
        <v>12</v>
      </c>
      <c r="K13" s="1" t="s">
        <v>64</v>
      </c>
    </row>
    <row r="14" spans="1:12" ht="89.25" x14ac:dyDescent="0.2">
      <c r="A14" s="3" t="s">
        <v>29</v>
      </c>
      <c r="B14" s="9" t="s">
        <v>39</v>
      </c>
      <c r="C14" s="2" t="s">
        <v>46</v>
      </c>
      <c r="D14" s="6">
        <v>44715</v>
      </c>
      <c r="E14" s="6">
        <v>45080</v>
      </c>
      <c r="F14" s="10">
        <v>13489218</v>
      </c>
      <c r="G14" s="22">
        <f t="shared" si="0"/>
        <v>1</v>
      </c>
      <c r="H14" s="23">
        <v>13489218</v>
      </c>
      <c r="I14" s="14" t="s">
        <v>20</v>
      </c>
      <c r="J14" s="14" t="s">
        <v>12</v>
      </c>
      <c r="K14" s="1" t="s">
        <v>65</v>
      </c>
    </row>
    <row r="15" spans="1:12" ht="76.5" x14ac:dyDescent="0.2">
      <c r="A15" s="3" t="s">
        <v>30</v>
      </c>
      <c r="B15" s="9" t="s">
        <v>40</v>
      </c>
      <c r="C15" s="2" t="s">
        <v>49</v>
      </c>
      <c r="D15" s="6">
        <v>44721</v>
      </c>
      <c r="E15" s="6">
        <v>44772</v>
      </c>
      <c r="F15" s="10">
        <v>1652860</v>
      </c>
      <c r="G15" s="22">
        <f t="shared" si="0"/>
        <v>1</v>
      </c>
      <c r="H15" s="23">
        <v>1652860</v>
      </c>
      <c r="I15" s="14" t="s">
        <v>20</v>
      </c>
      <c r="J15" s="14" t="s">
        <v>12</v>
      </c>
      <c r="K15" s="1" t="s">
        <v>66</v>
      </c>
    </row>
    <row r="16" spans="1:12" ht="63.75" x14ac:dyDescent="0.2">
      <c r="A16" s="3" t="s">
        <v>68</v>
      </c>
      <c r="B16" s="25" t="s">
        <v>69</v>
      </c>
      <c r="C16" s="26" t="s">
        <v>70</v>
      </c>
      <c r="D16" s="6">
        <v>44782</v>
      </c>
      <c r="E16" s="6">
        <v>44926</v>
      </c>
      <c r="F16" s="10">
        <v>2600000</v>
      </c>
      <c r="G16" s="22">
        <v>0</v>
      </c>
      <c r="H16" s="23">
        <v>0</v>
      </c>
      <c r="I16" s="14" t="s">
        <v>20</v>
      </c>
      <c r="J16" s="2" t="s">
        <v>22</v>
      </c>
      <c r="K16" s="1" t="s">
        <v>71</v>
      </c>
    </row>
  </sheetData>
  <sortState ref="A2:J5">
    <sortCondition ref="A1:A5"/>
  </sortState>
  <hyperlinks>
    <hyperlink ref="K3" r:id="rId1"/>
    <hyperlink ref="K2" r:id="rId2"/>
    <hyperlink ref="K7" r:id="rId3"/>
    <hyperlink ref="K8" r:id="rId4"/>
    <hyperlink ref="K9" r:id="rId5"/>
    <hyperlink ref="K11" r:id="rId6"/>
    <hyperlink ref="K12" r:id="rId7"/>
    <hyperlink ref="K13" r:id="rId8"/>
    <hyperlink ref="K14" r:id="rId9"/>
    <hyperlink ref="K15" r:id="rId10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Catalina Torrado Ulloa</cp:lastModifiedBy>
  <dcterms:created xsi:type="dcterms:W3CDTF">2022-02-02T22:15:54Z</dcterms:created>
  <dcterms:modified xsi:type="dcterms:W3CDTF">2022-09-07T13:43:07Z</dcterms:modified>
</cp:coreProperties>
</file>