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haciendagovco-my.sharepoint.com/personal/gestionfinancieraurf_minhacienda_gov_co/Documents/GESTIÓN FINANCIERA/6. INFORMES/2026/4.2 Informes Presupuestales/4.2.2. Informes de Ejecución Vigencia y Rezago Presupuestal/"/>
    </mc:Choice>
  </mc:AlternateContent>
  <xr:revisionPtr revIDLastSave="250" documentId="8_{6BDC9AAF-7ECA-4209-B21E-33290224138C}" xr6:coauthVersionLast="47" xr6:coauthVersionMax="47" xr10:uidLastSave="{60D6BC34-DC20-428C-B187-2E3AEC0B6A6F}"/>
  <bookViews>
    <workbookView xWindow="-98" yWindow="-98" windowWidth="28996" windowHeight="15675" tabRatio="766" xr2:uid="{00000000-000D-0000-FFFF-FFFF00000000}"/>
  </bookViews>
  <sheets>
    <sheet name="FEBRERO" sheetId="24" r:id="rId1"/>
  </sheets>
  <definedNames>
    <definedName name="_xlnm.Print_Area" localSheetId="0">FEBRERO!$A$1:$R$55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24" l="1"/>
  <c r="G26" i="24"/>
  <c r="O26" i="24"/>
  <c r="M26" i="24"/>
  <c r="K26" i="24"/>
  <c r="O21" i="24" l="1"/>
  <c r="J26" i="24"/>
  <c r="L26" i="24"/>
  <c r="Q27" i="24"/>
  <c r="Q26" i="24" s="1"/>
  <c r="P27" i="24"/>
  <c r="N27" i="24"/>
  <c r="L27" i="24"/>
  <c r="J27" i="24"/>
  <c r="Q11" i="24" l="1"/>
  <c r="Q22" i="24"/>
  <c r="Q25" i="24"/>
  <c r="Q24" i="24" s="1"/>
  <c r="I10" i="24"/>
  <c r="H9" i="24"/>
  <c r="H15" i="24"/>
  <c r="H14" i="24" s="1"/>
  <c r="H20" i="24"/>
  <c r="H24" i="24"/>
  <c r="H23" i="24" s="1"/>
  <c r="H8" i="24" l="1"/>
  <c r="Q23" i="24"/>
  <c r="Q12" i="24" l="1"/>
  <c r="Q13" i="24"/>
  <c r="Q16" i="24"/>
  <c r="Q10" i="24" l="1"/>
  <c r="O10" i="24"/>
  <c r="P25" i="24"/>
  <c r="Q19" i="24"/>
  <c r="Q18" i="24"/>
  <c r="G21" i="24"/>
  <c r="Q17" i="24" l="1"/>
  <c r="Q9" i="24"/>
  <c r="I9" i="24"/>
  <c r="Q21" i="24"/>
  <c r="Q20" i="24" s="1"/>
  <c r="N25" i="24"/>
  <c r="L25" i="24"/>
  <c r="J25" i="24"/>
  <c r="O24" i="24"/>
  <c r="M24" i="24"/>
  <c r="M23" i="24" s="1"/>
  <c r="K24" i="24"/>
  <c r="K23" i="24" s="1"/>
  <c r="I24" i="24"/>
  <c r="I23" i="24" s="1"/>
  <c r="G24" i="24"/>
  <c r="G23" i="24" s="1"/>
  <c r="P22" i="24"/>
  <c r="N22" i="24"/>
  <c r="L22" i="24"/>
  <c r="J22" i="24"/>
  <c r="O20" i="24"/>
  <c r="M21" i="24"/>
  <c r="M20" i="24" s="1"/>
  <c r="K21" i="24"/>
  <c r="K20" i="24" s="1"/>
  <c r="I21" i="24"/>
  <c r="I20" i="24" s="1"/>
  <c r="G20" i="24"/>
  <c r="P19" i="24"/>
  <c r="P18" i="24"/>
  <c r="N18" i="24"/>
  <c r="O17" i="24"/>
  <c r="G17" i="24"/>
  <c r="Q15" i="24"/>
  <c r="P16" i="24"/>
  <c r="N16" i="24"/>
  <c r="L16" i="24"/>
  <c r="J16" i="24"/>
  <c r="O15" i="24"/>
  <c r="M15" i="24"/>
  <c r="K15" i="24"/>
  <c r="I15" i="24"/>
  <c r="G15" i="24"/>
  <c r="P13" i="24"/>
  <c r="N13" i="24"/>
  <c r="L13" i="24"/>
  <c r="J13" i="24"/>
  <c r="P12" i="24"/>
  <c r="N12" i="24"/>
  <c r="L12" i="24"/>
  <c r="J12" i="24"/>
  <c r="P11" i="24"/>
  <c r="N11" i="24"/>
  <c r="L11" i="24"/>
  <c r="J11" i="24"/>
  <c r="O9" i="24"/>
  <c r="M10" i="24"/>
  <c r="M9" i="24" s="1"/>
  <c r="K10" i="24"/>
  <c r="K9" i="24" s="1"/>
  <c r="G10" i="24"/>
  <c r="G9" i="24" s="1"/>
  <c r="J23" i="24" l="1"/>
  <c r="L23" i="24"/>
  <c r="N23" i="24"/>
  <c r="G14" i="24"/>
  <c r="G8" i="24" s="1"/>
  <c r="Q14" i="24"/>
  <c r="Q8" i="24" s="1"/>
  <c r="O23" i="24"/>
  <c r="P23" i="24" s="1"/>
  <c r="P24" i="24"/>
  <c r="N9" i="24"/>
  <c r="N20" i="24"/>
  <c r="J9" i="24"/>
  <c r="O14" i="24"/>
  <c r="L18" i="24"/>
  <c r="J18" i="24"/>
  <c r="L9" i="24"/>
  <c r="P9" i="24"/>
  <c r="J10" i="24"/>
  <c r="L10" i="24"/>
  <c r="N10" i="24"/>
  <c r="P10" i="24"/>
  <c r="J15" i="24"/>
  <c r="L15" i="24"/>
  <c r="N15" i="24"/>
  <c r="P15" i="24"/>
  <c r="P17" i="24"/>
  <c r="J20" i="24"/>
  <c r="L20" i="24"/>
  <c r="P20" i="24"/>
  <c r="J21" i="24"/>
  <c r="L21" i="24"/>
  <c r="N21" i="24"/>
  <c r="P21" i="24"/>
  <c r="J24" i="24"/>
  <c r="L24" i="24"/>
  <c r="N24" i="24"/>
  <c r="N26" i="24"/>
  <c r="P26" i="24"/>
  <c r="P14" i="24" l="1"/>
  <c r="O8" i="24"/>
  <c r="P8" i="24" s="1"/>
  <c r="N19" i="24" l="1"/>
  <c r="M17" i="24"/>
  <c r="N17" i="24" l="1"/>
  <c r="M14" i="24"/>
  <c r="M8" i="24" s="1"/>
  <c r="N8" i="24" l="1"/>
  <c r="N14" i="24"/>
  <c r="J19" i="24"/>
  <c r="I17" i="24"/>
  <c r="I14" i="24" s="1"/>
  <c r="I8" i="24" s="1"/>
  <c r="J17" i="24" l="1"/>
  <c r="J14" i="24"/>
  <c r="L19" i="24" l="1"/>
  <c r="K17" i="24"/>
  <c r="K14" i="24" s="1"/>
  <c r="J8" i="24" l="1"/>
  <c r="L17" i="24"/>
  <c r="L14" i="24"/>
  <c r="K8" i="24"/>
  <c r="L8" i="24" l="1"/>
</calcChain>
</file>

<file path=xl/sharedStrings.xml><?xml version="1.0" encoding="utf-8"?>
<sst xmlns="http://schemas.openxmlformats.org/spreadsheetml/2006/main" count="115" uniqueCount="64">
  <si>
    <t/>
  </si>
  <si>
    <t>RUBRO</t>
  </si>
  <si>
    <t>FUENTE</t>
  </si>
  <si>
    <t>REC</t>
  </si>
  <si>
    <t>SIT</t>
  </si>
  <si>
    <t>DESCRIPCION</t>
  </si>
  <si>
    <t>APR. VIGENTE</t>
  </si>
  <si>
    <t>APR, BLOQUEADA</t>
  </si>
  <si>
    <t>CDP</t>
  </si>
  <si>
    <t xml:space="preserve">% CDP </t>
  </si>
  <si>
    <t>COMPROMISOS</t>
  </si>
  <si>
    <t xml:space="preserve">% COMP. </t>
  </si>
  <si>
    <t>OBLIGACIONES</t>
  </si>
  <si>
    <t xml:space="preserve">% OBLIG. </t>
  </si>
  <si>
    <t>PAGOS</t>
  </si>
  <si>
    <t xml:space="preserve">% O. PAG. </t>
  </si>
  <si>
    <t>SALDOS</t>
  </si>
  <si>
    <t>A</t>
  </si>
  <si>
    <t>Nación</t>
  </si>
  <si>
    <t>CSF</t>
  </si>
  <si>
    <t xml:space="preserve">FUNCIONAMIENTO </t>
  </si>
  <si>
    <t>A-01</t>
  </si>
  <si>
    <t>GASTOS DE PERSONAL</t>
  </si>
  <si>
    <t>A-01-01</t>
  </si>
  <si>
    <t>PLANTA DE PERSONAL PERMANENTE</t>
  </si>
  <si>
    <t>A-01-01-01</t>
  </si>
  <si>
    <t>SALARIO</t>
  </si>
  <si>
    <t>A-01-01-02</t>
  </si>
  <si>
    <t>CONTRIBUCIONES INHERENTES A LA NÓMINA</t>
  </si>
  <si>
    <t xml:space="preserve"> </t>
  </si>
  <si>
    <t>A-01-01-03</t>
  </si>
  <si>
    <t>REMUNERACIONES NO CONSTITUTIVAS DE FACTOR SALARIAL</t>
  </si>
  <si>
    <t>A-02</t>
  </si>
  <si>
    <t>ADQUISICIÓN DE BIENES Y SERVICIOS</t>
  </si>
  <si>
    <t>A-02-01</t>
  </si>
  <si>
    <t>ADQUISICIÓN DE ACTIVOS NO FINANCIEROS</t>
  </si>
  <si>
    <t>A-02-01-01</t>
  </si>
  <si>
    <t>ACTIVOS FIJOS</t>
  </si>
  <si>
    <t>A-02-02</t>
  </si>
  <si>
    <t>ADQUISICIÓN DE DIFERENTES ACTIVOS</t>
  </si>
  <si>
    <t>A-02-02-01</t>
  </si>
  <si>
    <t>MATERIALES Y SUMINISTROS</t>
  </si>
  <si>
    <t>A-02-02-02</t>
  </si>
  <si>
    <t>ADQUISICIÓN DE SERVICIOS</t>
  </si>
  <si>
    <t>A-03</t>
  </si>
  <si>
    <t>10</t>
  </si>
  <si>
    <t xml:space="preserve">TRANSFERENCIAS CORRIENTES </t>
  </si>
  <si>
    <t>A-03-04</t>
  </si>
  <si>
    <t>PRESTACIONES PARA CUBRIR RIESGOS SOCIALES</t>
  </si>
  <si>
    <t>A-03-04-02</t>
  </si>
  <si>
    <t>PRESTACIONES SOCIALES RELACIONADAS CON EL EMPLEO</t>
  </si>
  <si>
    <t>A-08</t>
  </si>
  <si>
    <t>GASTOS POR TRIBUTOS, MULTAS, SANCIONES E INTERESES DE MORA</t>
  </si>
  <si>
    <t>A-08-01</t>
  </si>
  <si>
    <t>IMPUESTOS</t>
  </si>
  <si>
    <t>A-08-01-02</t>
  </si>
  <si>
    <t>IMPUESTOS TERRITORIALES</t>
  </si>
  <si>
    <t>A-08-04</t>
  </si>
  <si>
    <t xml:space="preserve">CONTRIBUCIONES  </t>
  </si>
  <si>
    <t>A-08-04-01</t>
  </si>
  <si>
    <t>SSF</t>
  </si>
  <si>
    <t>CUOTA DE FISCALIZACIÓN Y AUDITAJE</t>
  </si>
  <si>
    <t>AÑO FISCAL 2026  - VIGENCIA ACTUAL</t>
  </si>
  <si>
    <t>PERIODO 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</si>
</sst>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\ #,##0.00;\-&quot;$&quot;\ #,##0.00"/>
    <numFmt numFmtId="164" formatCode="[$-1240A]&quot;$&quot;\ #,##0.00;\-&quot;$&quot;\ #,##0.00"/>
  </numFmts>
  <fonts count="13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Helvetica-Light"/>
      <family val="2"/>
    </font>
    <font>
      <b/>
      <sz val="11"/>
      <color rgb="FF000000"/>
      <name val="Helvetica-Light"/>
      <family val="2"/>
    </font>
    <font>
      <b/>
      <sz val="12"/>
      <color rgb="FF000000"/>
      <name val="Helvetica-Light"/>
      <family val="2"/>
    </font>
    <font>
      <b/>
      <sz val="10"/>
      <color rgb="FF000000"/>
      <name val="Helvetica-Light"/>
      <family val="2"/>
    </font>
    <font>
      <sz val="10"/>
      <color rgb="FF000000"/>
      <name val="Helvetica-Light"/>
      <family val="2"/>
    </font>
    <font>
      <b/>
      <sz val="11"/>
      <color theme="0"/>
      <name val="Helvetica-Light"/>
      <family val="2"/>
    </font>
    <font>
      <sz val="11"/>
      <color rgb="FF000000"/>
      <name val="Helvetica-Light"/>
      <family val="2"/>
    </font>
    <font>
      <b/>
      <sz val="10"/>
      <color theme="0"/>
      <name val="Helvetica-Light"/>
      <family val="2"/>
    </font>
    <font>
      <b/>
      <sz val="16"/>
      <color rgb="FF000000"/>
      <name val="Helvetica-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indexed="64"/>
      </right>
      <top/>
      <bottom style="thin">
        <color theme="0" tint="-4.9989318521683403E-2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3" fillId="0" borderId="0"/>
  </cellStyleXfs>
  <cellXfs count="46">
    <xf numFmtId="0" fontId="1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vertical="center" readingOrder="1"/>
    </xf>
    <xf numFmtId="0" fontId="5" fillId="0" borderId="0" xfId="0" applyFont="1" applyAlignment="1">
      <alignment horizontal="center" vertical="center" readingOrder="1"/>
    </xf>
    <xf numFmtId="10" fontId="1" fillId="0" borderId="0" xfId="1" applyNumberFormat="1" applyFont="1"/>
    <xf numFmtId="164" fontId="4" fillId="0" borderId="0" xfId="0" applyNumberFormat="1" applyFont="1"/>
    <xf numFmtId="7" fontId="4" fillId="0" borderId="0" xfId="0" applyNumberFormat="1" applyFont="1"/>
    <xf numFmtId="164" fontId="2" fillId="0" borderId="0" xfId="0" applyNumberFormat="1" applyFont="1" applyAlignment="1">
      <alignment horizontal="right" vertical="center" wrapText="1" readingOrder="1"/>
    </xf>
    <xf numFmtId="7" fontId="5" fillId="0" borderId="0" xfId="0" applyNumberFormat="1" applyFont="1" applyAlignment="1">
      <alignment horizontal="center" vertical="center" readingOrder="1"/>
    </xf>
    <xf numFmtId="0" fontId="7" fillId="0" borderId="1" xfId="0" applyFont="1" applyBorder="1" applyAlignment="1">
      <alignment vertical="center" wrapText="1" readingOrder="1"/>
    </xf>
    <xf numFmtId="0" fontId="7" fillId="0" borderId="1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left" vertical="center" wrapText="1" readingOrder="1"/>
    </xf>
    <xf numFmtId="164" fontId="5" fillId="0" borderId="1" xfId="0" applyNumberFormat="1" applyFont="1" applyBorder="1" applyAlignment="1">
      <alignment horizontal="center" vertical="center" wrapText="1" readingOrder="1"/>
    </xf>
    <xf numFmtId="10" fontId="5" fillId="0" borderId="1" xfId="1" applyNumberFormat="1" applyFont="1" applyBorder="1" applyAlignment="1">
      <alignment horizontal="center" vertical="center" wrapText="1" readingOrder="1"/>
    </xf>
    <xf numFmtId="10" fontId="5" fillId="0" borderId="1" xfId="1" applyNumberFormat="1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vertical="center" wrapText="1" readingOrder="1"/>
    </xf>
    <xf numFmtId="0" fontId="7" fillId="3" borderId="1" xfId="0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left" vertical="center" wrapText="1" readingOrder="1"/>
    </xf>
    <xf numFmtId="164" fontId="5" fillId="3" borderId="1" xfId="0" applyNumberFormat="1" applyFont="1" applyFill="1" applyBorder="1" applyAlignment="1">
      <alignment horizontal="center" vertical="center" wrapText="1" readingOrder="1"/>
    </xf>
    <xf numFmtId="10" fontId="5" fillId="3" borderId="1" xfId="1" applyNumberFormat="1" applyFont="1" applyFill="1" applyBorder="1" applyAlignment="1">
      <alignment horizontal="center" vertical="center" wrapText="1" readingOrder="1"/>
    </xf>
    <xf numFmtId="0" fontId="8" fillId="0" borderId="1" xfId="0" applyFont="1" applyBorder="1" applyAlignment="1">
      <alignment vertical="center" wrapText="1" readingOrder="1"/>
    </xf>
    <xf numFmtId="0" fontId="8" fillId="0" borderId="1" xfId="0" applyFont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left" vertical="center" wrapText="1" readingOrder="1"/>
    </xf>
    <xf numFmtId="164" fontId="10" fillId="0" borderId="1" xfId="0" applyNumberFormat="1" applyFont="1" applyBorder="1" applyAlignment="1">
      <alignment horizontal="center" vertical="center" wrapText="1" readingOrder="1"/>
    </xf>
    <xf numFmtId="10" fontId="10" fillId="0" borderId="1" xfId="1" applyNumberFormat="1" applyFont="1" applyBorder="1" applyAlignment="1">
      <alignment horizontal="center" vertical="center" wrapText="1" readingOrder="1"/>
    </xf>
    <xf numFmtId="10" fontId="10" fillId="0" borderId="1" xfId="1" applyNumberFormat="1" applyFont="1" applyFill="1" applyBorder="1" applyAlignment="1">
      <alignment horizontal="center" vertical="center" wrapText="1" readingOrder="1"/>
    </xf>
    <xf numFmtId="0" fontId="7" fillId="0" borderId="2" xfId="0" applyFont="1" applyBorder="1" applyAlignment="1">
      <alignment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left" vertical="center" wrapText="1" readingOrder="1"/>
    </xf>
    <xf numFmtId="164" fontId="5" fillId="0" borderId="2" xfId="0" applyNumberFormat="1" applyFont="1" applyBorder="1" applyAlignment="1">
      <alignment horizontal="center" vertical="center" wrapText="1" readingOrder="1"/>
    </xf>
    <xf numFmtId="10" fontId="5" fillId="0" borderId="2" xfId="1" applyNumberFormat="1" applyFont="1" applyBorder="1" applyAlignment="1">
      <alignment horizontal="center" vertical="center" wrapText="1" readingOrder="1"/>
    </xf>
    <xf numFmtId="10" fontId="5" fillId="0" borderId="2" xfId="1" applyNumberFormat="1" applyFont="1" applyFill="1" applyBorder="1" applyAlignment="1">
      <alignment horizontal="center" vertical="center" wrapText="1" readingOrder="1"/>
    </xf>
    <xf numFmtId="0" fontId="7" fillId="4" borderId="1" xfId="0" applyFont="1" applyFill="1" applyBorder="1" applyAlignment="1">
      <alignment vertical="center" wrapText="1" readingOrder="1"/>
    </xf>
    <xf numFmtId="0" fontId="7" fillId="4" borderId="1" xfId="0" applyFont="1" applyFill="1" applyBorder="1" applyAlignment="1">
      <alignment horizontal="center" vertical="center" wrapText="1" readingOrder="1"/>
    </xf>
    <xf numFmtId="0" fontId="7" fillId="4" borderId="1" xfId="0" applyFont="1" applyFill="1" applyBorder="1" applyAlignment="1">
      <alignment horizontal="left" vertical="center" wrapText="1" readingOrder="1"/>
    </xf>
    <xf numFmtId="164" fontId="5" fillId="4" borderId="1" xfId="0" applyNumberFormat="1" applyFont="1" applyFill="1" applyBorder="1" applyAlignment="1">
      <alignment horizontal="center" vertical="center" wrapText="1" readingOrder="1"/>
    </xf>
    <xf numFmtId="10" fontId="5" fillId="4" borderId="1" xfId="1" applyNumberFormat="1" applyFont="1" applyFill="1" applyBorder="1" applyAlignment="1">
      <alignment horizontal="center" vertical="center" wrapText="1" readingOrder="1"/>
    </xf>
    <xf numFmtId="0" fontId="9" fillId="2" borderId="3" xfId="0" applyFont="1" applyFill="1" applyBorder="1" applyAlignment="1">
      <alignment horizontal="center" vertical="center" wrapText="1" readingOrder="1"/>
    </xf>
    <xf numFmtId="0" fontId="9" fillId="2" borderId="4" xfId="0" applyFont="1" applyFill="1" applyBorder="1" applyAlignment="1">
      <alignment horizontal="center" vertical="center" wrapText="1" readingOrder="1"/>
    </xf>
    <xf numFmtId="0" fontId="11" fillId="2" borderId="4" xfId="0" applyFont="1" applyFill="1" applyBorder="1" applyAlignment="1">
      <alignment horizontal="center" vertical="center" wrapText="1" readingOrder="1"/>
    </xf>
    <xf numFmtId="0" fontId="9" fillId="2" borderId="5" xfId="0" applyFont="1" applyFill="1" applyBorder="1" applyAlignment="1">
      <alignment horizontal="center" vertical="center" wrapText="1" readingOrder="1"/>
    </xf>
    <xf numFmtId="164" fontId="2" fillId="0" borderId="0" xfId="2" applyNumberFormat="1" applyFont="1" applyAlignment="1">
      <alignment horizontal="right" vertical="center" wrapText="1" readingOrder="1"/>
    </xf>
    <xf numFmtId="164" fontId="2" fillId="0" borderId="6" xfId="0" applyNumberFormat="1" applyFont="1" applyBorder="1" applyAlignment="1">
      <alignment horizontal="right" vertical="center" wrapText="1" readingOrder="1"/>
    </xf>
    <xf numFmtId="0" fontId="6" fillId="0" borderId="0" xfId="0" applyFont="1" applyAlignment="1">
      <alignment horizontal="center" vertical="center" readingOrder="1"/>
    </xf>
    <xf numFmtId="0" fontId="12" fillId="0" borderId="0" xfId="0" applyFont="1" applyAlignment="1">
      <alignment horizontal="center" vertical="center" readingOrder="1"/>
    </xf>
  </cellXfs>
  <cellStyles count="3">
    <cellStyle name="Normal" xfId="0" builtinId="0"/>
    <cellStyle name="Normal 2" xfId="2" xr:uid="{00000000-0005-0000-0000-000002000000}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2D774"/>
      <color rgb="FFFFFF99"/>
      <color rgb="FFC4A360"/>
      <color rgb="FFBE9912"/>
      <color rgb="FFE1B515"/>
      <color rgb="FFFFCD3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EJECUCIÓN PRESUPUESTAL GASTOS DE FUNCIONAMIENTO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(FEBRERO!$G$7,FEBRERO!$H$7,FEBRERO!$I$7,FEBRERO!$K$7,FEBRERO!$M$7,FEBRERO!$O$7)</c:f>
              <c:strCache>
                <c:ptCount val="5"/>
                <c:pt idx="0">
                  <c:v>APR. VIGENTE</c:v>
                </c:pt>
                <c:pt idx="1">
                  <c:v>CDP</c:v>
                </c:pt>
                <c:pt idx="2">
                  <c:v>COMPROMISOS</c:v>
                </c:pt>
                <c:pt idx="3">
                  <c:v>OBLIGACIONES</c:v>
                </c:pt>
                <c:pt idx="4">
                  <c:v>PAGOS</c:v>
                </c:pt>
              </c:strCache>
            </c:strRef>
          </c:cat>
          <c:val>
            <c:numRef>
              <c:f>(FEBRERO!$G$8,FEBRERO!$H$8,FEBRERO!$I$8,FEBRERO!$K$8,FEBRERO!$M$8,FEBRERO!$O$8)</c:f>
              <c:numCache>
                <c:formatCode>[$-1240A]"$"\ #,##0.00;\-"$"\ #,##0.00</c:formatCode>
                <c:ptCount val="5"/>
                <c:pt idx="0">
                  <c:v>18376000000</c:v>
                </c:pt>
                <c:pt idx="1">
                  <c:v>17795652540</c:v>
                </c:pt>
                <c:pt idx="2">
                  <c:v>3066983611</c:v>
                </c:pt>
                <c:pt idx="3">
                  <c:v>2733963450</c:v>
                </c:pt>
                <c:pt idx="4">
                  <c:v>2733963450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31-47B8-967C-CF0B798A1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1112976"/>
        <c:axId val="21110800"/>
      </c:barChart>
      <c:catAx>
        <c:axId val="21112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110800"/>
        <c:crosses val="autoZero"/>
        <c:auto val="1"/>
        <c:lblAlgn val="ctr"/>
        <c:lblOffset val="100"/>
        <c:noMultiLvlLbl val="0"/>
      </c:catAx>
      <c:valAx>
        <c:axId val="21110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1240A]&quot;$&quot;\ #,##0.00;\-&quot;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112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521957</xdr:colOff>
      <xdr:row>0</xdr:row>
      <xdr:rowOff>30270</xdr:rowOff>
    </xdr:from>
    <xdr:to>
      <xdr:col>16</xdr:col>
      <xdr:colOff>1667429</xdr:colOff>
      <xdr:row>4</xdr:row>
      <xdr:rowOff>108857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41407"/>
        <a:stretch/>
      </xdr:blipFill>
      <xdr:spPr>
        <a:xfrm>
          <a:off x="15376072" y="30270"/>
          <a:ext cx="4677748" cy="1094587"/>
        </a:xfrm>
        <a:prstGeom prst="rect">
          <a:avLst/>
        </a:prstGeom>
      </xdr:spPr>
    </xdr:pic>
    <xdr:clientData/>
  </xdr:twoCellAnchor>
  <xdr:twoCellAnchor>
    <xdr:from>
      <xdr:col>1</xdr:col>
      <xdr:colOff>168854</xdr:colOff>
      <xdr:row>29</xdr:row>
      <xdr:rowOff>0</xdr:rowOff>
    </xdr:from>
    <xdr:to>
      <xdr:col>16</xdr:col>
      <xdr:colOff>1661103</xdr:colOff>
      <xdr:row>53</xdr:row>
      <xdr:rowOff>587376</xdr:rowOff>
    </xdr:to>
    <xdr:graphicFrame macro="">
      <xdr:nvGraphicFramePr>
        <xdr:cNvPr id="11" name="Gráfico 1">
          <a:extLst>
            <a:ext uri="{FF2B5EF4-FFF2-40B4-BE49-F238E27FC236}">
              <a16:creationId xmlns:a16="http://schemas.microsoft.com/office/drawing/2014/main" id="{9B541CB1-9221-401F-A4E9-21F461EE2A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  <pageSetUpPr fitToPage="1"/>
  </sheetPr>
  <dimension ref="A1:U55"/>
  <sheetViews>
    <sheetView showGridLines="0" tabSelected="1" topLeftCell="A36" zoomScale="70" zoomScaleNormal="70" zoomScaleSheetLayoutView="70" workbookViewId="0">
      <selection activeCell="M8" sqref="M8"/>
    </sheetView>
  </sheetViews>
  <sheetFormatPr baseColWidth="10" defaultColWidth="11.46484375" defaultRowHeight="13.5"/>
  <cols>
    <col min="1" max="1" width="2.59765625" style="1" customWidth="1"/>
    <col min="2" max="2" width="11.53125" style="1" bestFit="1" customWidth="1"/>
    <col min="3" max="3" width="9.53125" style="1" customWidth="1"/>
    <col min="4" max="4" width="6" style="1" customWidth="1"/>
    <col min="5" max="5" width="6.59765625" style="1" customWidth="1"/>
    <col min="6" max="6" width="39.46484375" style="1" customWidth="1"/>
    <col min="7" max="7" width="26.33203125" style="1" customWidth="1"/>
    <col min="8" max="8" width="26.33203125" style="1" hidden="1" customWidth="1"/>
    <col min="9" max="9" width="26.33203125" style="1" customWidth="1"/>
    <col min="10" max="10" width="18.59765625" style="1" bestFit="1" customWidth="1"/>
    <col min="11" max="11" width="25.59765625" style="1" bestFit="1" customWidth="1"/>
    <col min="12" max="12" width="14.33203125" style="1" bestFit="1" customWidth="1"/>
    <col min="13" max="13" width="18.9296875" style="1" bestFit="1" customWidth="1"/>
    <col min="14" max="14" width="12.73046875" style="1" bestFit="1" customWidth="1"/>
    <col min="15" max="15" width="25.33203125" style="1" bestFit="1" customWidth="1"/>
    <col min="16" max="16" width="12.33203125" style="1" customWidth="1"/>
    <col min="17" max="17" width="26.33203125" style="1" bestFit="1" customWidth="1"/>
    <col min="18" max="18" width="3" style="1" customWidth="1"/>
    <col min="19" max="19" width="20.59765625" style="1" bestFit="1" customWidth="1"/>
    <col min="20" max="16384" width="11.46484375" style="1"/>
  </cols>
  <sheetData>
    <row r="1" spans="1:21" ht="24.75" customHeight="1"/>
    <row r="2" spans="1:21" ht="15">
      <c r="F2" s="44"/>
      <c r="G2" s="44"/>
      <c r="H2" s="44"/>
      <c r="I2" s="44"/>
      <c r="J2" s="44"/>
      <c r="K2" s="44"/>
      <c r="L2" s="44"/>
      <c r="M2" s="44"/>
      <c r="N2" s="44"/>
      <c r="O2" s="44"/>
      <c r="P2" s="3"/>
      <c r="Q2" s="3"/>
    </row>
    <row r="3" spans="1:21" ht="20.65">
      <c r="B3" s="2" t="s">
        <v>0</v>
      </c>
      <c r="C3" s="2" t="s">
        <v>0</v>
      </c>
      <c r="D3" s="2" t="s">
        <v>0</v>
      </c>
      <c r="E3" s="2" t="s">
        <v>0</v>
      </c>
      <c r="F3" s="45" t="s">
        <v>62</v>
      </c>
      <c r="G3" s="45"/>
      <c r="H3" s="45"/>
      <c r="I3" s="45"/>
      <c r="J3" s="45"/>
      <c r="K3" s="45"/>
      <c r="L3" s="45"/>
      <c r="M3" s="45"/>
      <c r="N3" s="45"/>
      <c r="O3" s="45"/>
      <c r="P3" s="3"/>
      <c r="Q3" s="3"/>
    </row>
    <row r="4" spans="1:21" ht="20.65">
      <c r="A4" s="4" t="s">
        <v>0</v>
      </c>
      <c r="B4" s="2" t="s">
        <v>0</v>
      </c>
      <c r="C4" s="2" t="s">
        <v>0</v>
      </c>
      <c r="D4" s="2" t="s">
        <v>0</v>
      </c>
      <c r="E4" s="2" t="s">
        <v>0</v>
      </c>
      <c r="F4" s="45" t="s">
        <v>63</v>
      </c>
      <c r="G4" s="45"/>
      <c r="H4" s="45"/>
      <c r="I4" s="45"/>
      <c r="J4" s="45"/>
      <c r="K4" s="45"/>
      <c r="L4" s="45"/>
      <c r="M4" s="45"/>
      <c r="N4" s="45"/>
      <c r="O4" s="45"/>
      <c r="P4" s="3"/>
      <c r="Q4" s="3"/>
    </row>
    <row r="5" spans="1:21" ht="13.9">
      <c r="A5" s="4"/>
      <c r="B5" s="2"/>
      <c r="C5" s="2"/>
      <c r="D5" s="2"/>
      <c r="E5" s="2"/>
      <c r="F5" s="4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1:21" ht="13.9">
      <c r="A6" s="4"/>
      <c r="B6" s="2"/>
      <c r="C6" s="2"/>
      <c r="D6" s="2"/>
      <c r="E6" s="2"/>
      <c r="G6" s="42"/>
      <c r="H6" s="8"/>
      <c r="I6" s="43"/>
      <c r="J6" s="43"/>
      <c r="K6" s="43"/>
      <c r="L6" s="43"/>
      <c r="M6" s="43"/>
      <c r="N6" s="43"/>
      <c r="O6" s="43"/>
      <c r="P6" s="43"/>
      <c r="Q6" s="43"/>
    </row>
    <row r="7" spans="1:21" ht="13.9">
      <c r="B7" s="38" t="s">
        <v>1</v>
      </c>
      <c r="C7" s="39" t="s">
        <v>2</v>
      </c>
      <c r="D7" s="39" t="s">
        <v>3</v>
      </c>
      <c r="E7" s="39" t="s">
        <v>4</v>
      </c>
      <c r="F7" s="39" t="s">
        <v>5</v>
      </c>
      <c r="G7" s="39" t="s">
        <v>6</v>
      </c>
      <c r="H7" s="39" t="s">
        <v>7</v>
      </c>
      <c r="I7" s="39" t="s">
        <v>8</v>
      </c>
      <c r="J7" s="40" t="s">
        <v>9</v>
      </c>
      <c r="K7" s="39" t="s">
        <v>10</v>
      </c>
      <c r="L7" s="40" t="s">
        <v>11</v>
      </c>
      <c r="M7" s="39" t="s">
        <v>12</v>
      </c>
      <c r="N7" s="40" t="s">
        <v>13</v>
      </c>
      <c r="O7" s="39" t="s">
        <v>14</v>
      </c>
      <c r="P7" s="40" t="s">
        <v>15</v>
      </c>
      <c r="Q7" s="41" t="s">
        <v>16</v>
      </c>
    </row>
    <row r="8" spans="1:21" ht="27" customHeight="1">
      <c r="B8" s="27" t="s">
        <v>17</v>
      </c>
      <c r="C8" s="28" t="s">
        <v>18</v>
      </c>
      <c r="D8" s="28">
        <v>10</v>
      </c>
      <c r="E8" s="28" t="s">
        <v>19</v>
      </c>
      <c r="F8" s="29" t="s">
        <v>20</v>
      </c>
      <c r="G8" s="30">
        <f>+G9+G14+G20+G23</f>
        <v>18376000000</v>
      </c>
      <c r="H8" s="30">
        <f>+H9+H14+H20+H23</f>
        <v>0</v>
      </c>
      <c r="I8" s="30">
        <f>+I9+I14+I20+I23</f>
        <v>17795652540</v>
      </c>
      <c r="J8" s="31">
        <f t="shared" ref="J8:J25" si="0">+I8/G8</f>
        <v>0.96841818350021769</v>
      </c>
      <c r="K8" s="30">
        <f>+K9+K14+K20+K23</f>
        <v>3066983611</v>
      </c>
      <c r="L8" s="32">
        <f>+K8/G8</f>
        <v>0.16690158962777535</v>
      </c>
      <c r="M8" s="30">
        <f>+M9+M14+M20+M23</f>
        <v>2733963450</v>
      </c>
      <c r="N8" s="32">
        <f t="shared" ref="N8:N26" si="1">+M8/G8</f>
        <v>0.14877902971266871</v>
      </c>
      <c r="O8" s="30">
        <f>+O9+O14+O20+O23</f>
        <v>2733963450</v>
      </c>
      <c r="P8" s="32">
        <f>+O8/G8</f>
        <v>0.14877902971266871</v>
      </c>
      <c r="Q8" s="30">
        <f>+Q9+Q14+Q20+Q23</f>
        <v>15642036550</v>
      </c>
      <c r="S8" s="7"/>
    </row>
    <row r="9" spans="1:21" ht="27" customHeight="1">
      <c r="B9" s="16" t="s">
        <v>21</v>
      </c>
      <c r="C9" s="17" t="s">
        <v>18</v>
      </c>
      <c r="D9" s="17">
        <v>10</v>
      </c>
      <c r="E9" s="17" t="s">
        <v>19</v>
      </c>
      <c r="F9" s="18" t="s">
        <v>22</v>
      </c>
      <c r="G9" s="19">
        <f>+G10</f>
        <v>17344000000</v>
      </c>
      <c r="H9" s="19">
        <f>+H10</f>
        <v>0</v>
      </c>
      <c r="I9" s="19">
        <f>+I10</f>
        <v>17344000000</v>
      </c>
      <c r="J9" s="20">
        <f t="shared" si="0"/>
        <v>1</v>
      </c>
      <c r="K9" s="19">
        <f>+K10</f>
        <v>2729916134</v>
      </c>
      <c r="L9" s="20">
        <f t="shared" ref="L9:L25" si="2">+K9/G9</f>
        <v>0.15739830108394834</v>
      </c>
      <c r="M9" s="19">
        <f>+M10</f>
        <v>2729916134</v>
      </c>
      <c r="N9" s="20">
        <f t="shared" si="1"/>
        <v>0.15739830108394834</v>
      </c>
      <c r="O9" s="19">
        <f>+O10</f>
        <v>2729916134</v>
      </c>
      <c r="P9" s="20">
        <f t="shared" ref="P9:P26" si="3">+O9/G9</f>
        <v>0.15739830108394834</v>
      </c>
      <c r="Q9" s="19">
        <f>+Q10</f>
        <v>14614083866</v>
      </c>
    </row>
    <row r="10" spans="1:21" ht="27" customHeight="1">
      <c r="B10" s="10" t="s">
        <v>23</v>
      </c>
      <c r="C10" s="11" t="s">
        <v>18</v>
      </c>
      <c r="D10" s="11">
        <v>10</v>
      </c>
      <c r="E10" s="11" t="s">
        <v>19</v>
      </c>
      <c r="F10" s="12" t="s">
        <v>24</v>
      </c>
      <c r="G10" s="13">
        <f>+G11+G12+G13</f>
        <v>17344000000</v>
      </c>
      <c r="H10" s="13">
        <v>0</v>
      </c>
      <c r="I10" s="13">
        <f>+I11+I12+I13</f>
        <v>17344000000</v>
      </c>
      <c r="J10" s="14">
        <f t="shared" si="0"/>
        <v>1</v>
      </c>
      <c r="K10" s="13">
        <f>+K11+K12+K13</f>
        <v>2729916134</v>
      </c>
      <c r="L10" s="15">
        <f t="shared" si="2"/>
        <v>0.15739830108394834</v>
      </c>
      <c r="M10" s="13">
        <f>+M11+M12+M13</f>
        <v>2729916134</v>
      </c>
      <c r="N10" s="15">
        <f t="shared" si="1"/>
        <v>0.15739830108394834</v>
      </c>
      <c r="O10" s="13">
        <f>+O11+O12+O13</f>
        <v>2729916134</v>
      </c>
      <c r="P10" s="15">
        <f t="shared" si="3"/>
        <v>0.15739830108394834</v>
      </c>
      <c r="Q10" s="13">
        <f>+Q11+Q12+Q13</f>
        <v>14614083866</v>
      </c>
    </row>
    <row r="11" spans="1:21" ht="27" customHeight="1">
      <c r="B11" s="21" t="s">
        <v>25</v>
      </c>
      <c r="C11" s="22" t="s">
        <v>18</v>
      </c>
      <c r="D11" s="22">
        <v>10</v>
      </c>
      <c r="E11" s="22" t="s">
        <v>19</v>
      </c>
      <c r="F11" s="23" t="s">
        <v>26</v>
      </c>
      <c r="G11" s="24">
        <v>12262000000</v>
      </c>
      <c r="H11" s="24">
        <v>0</v>
      </c>
      <c r="I11" s="24">
        <v>12262000000</v>
      </c>
      <c r="J11" s="25">
        <f t="shared" si="0"/>
        <v>1</v>
      </c>
      <c r="K11" s="24">
        <v>1764973277</v>
      </c>
      <c r="L11" s="26">
        <f t="shared" si="2"/>
        <v>0.14393845025281357</v>
      </c>
      <c r="M11" s="24">
        <v>1764973277</v>
      </c>
      <c r="N11" s="26">
        <f t="shared" si="1"/>
        <v>0.14393845025281357</v>
      </c>
      <c r="O11" s="24">
        <v>1764973277</v>
      </c>
      <c r="P11" s="26">
        <f t="shared" si="3"/>
        <v>0.14393845025281357</v>
      </c>
      <c r="Q11" s="24">
        <f>+G11-O11</f>
        <v>10497026723</v>
      </c>
    </row>
    <row r="12" spans="1:21" ht="27" customHeight="1">
      <c r="B12" s="21" t="s">
        <v>27</v>
      </c>
      <c r="C12" s="22" t="s">
        <v>18</v>
      </c>
      <c r="D12" s="22">
        <v>10</v>
      </c>
      <c r="E12" s="22" t="s">
        <v>19</v>
      </c>
      <c r="F12" s="23" t="s">
        <v>28</v>
      </c>
      <c r="G12" s="24">
        <v>4397000000</v>
      </c>
      <c r="H12" s="24">
        <v>0</v>
      </c>
      <c r="I12" s="24">
        <v>4397000000</v>
      </c>
      <c r="J12" s="25">
        <f t="shared" si="0"/>
        <v>1</v>
      </c>
      <c r="K12" s="24">
        <v>679326069</v>
      </c>
      <c r="L12" s="26">
        <f t="shared" si="2"/>
        <v>0.15449762770070502</v>
      </c>
      <c r="M12" s="24">
        <v>679326069</v>
      </c>
      <c r="N12" s="26">
        <f t="shared" si="1"/>
        <v>0.15449762770070502</v>
      </c>
      <c r="O12" s="24">
        <v>679326069</v>
      </c>
      <c r="P12" s="26">
        <f t="shared" si="3"/>
        <v>0.15449762770070502</v>
      </c>
      <c r="Q12" s="24">
        <f>+G12-O12</f>
        <v>3717673931</v>
      </c>
      <c r="U12" s="1" t="s">
        <v>29</v>
      </c>
    </row>
    <row r="13" spans="1:21" ht="27" customHeight="1">
      <c r="B13" s="21" t="s">
        <v>30</v>
      </c>
      <c r="C13" s="22" t="s">
        <v>18</v>
      </c>
      <c r="D13" s="22">
        <v>10</v>
      </c>
      <c r="E13" s="22" t="s">
        <v>19</v>
      </c>
      <c r="F13" s="23" t="s">
        <v>31</v>
      </c>
      <c r="G13" s="24">
        <v>685000000</v>
      </c>
      <c r="H13" s="24">
        <v>0</v>
      </c>
      <c r="I13" s="24">
        <v>685000000</v>
      </c>
      <c r="J13" s="25">
        <f t="shared" si="0"/>
        <v>1</v>
      </c>
      <c r="K13" s="24">
        <v>285616788</v>
      </c>
      <c r="L13" s="26">
        <f t="shared" si="2"/>
        <v>0.41695881459854017</v>
      </c>
      <c r="M13" s="24">
        <v>285616788</v>
      </c>
      <c r="N13" s="26">
        <f t="shared" si="1"/>
        <v>0.41695881459854017</v>
      </c>
      <c r="O13" s="24">
        <v>285616788</v>
      </c>
      <c r="P13" s="26">
        <f t="shared" si="3"/>
        <v>0.41695881459854017</v>
      </c>
      <c r="Q13" s="24">
        <f>+G13-O13</f>
        <v>399383212</v>
      </c>
    </row>
    <row r="14" spans="1:21" ht="27" customHeight="1">
      <c r="B14" s="16" t="s">
        <v>32</v>
      </c>
      <c r="C14" s="17" t="s">
        <v>18</v>
      </c>
      <c r="D14" s="17">
        <v>10</v>
      </c>
      <c r="E14" s="17" t="s">
        <v>19</v>
      </c>
      <c r="F14" s="18" t="s">
        <v>33</v>
      </c>
      <c r="G14" s="19">
        <f>+G17+G15</f>
        <v>994000000</v>
      </c>
      <c r="H14" s="19">
        <f>+H17+H15</f>
        <v>0</v>
      </c>
      <c r="I14" s="19">
        <f>+I17+I15</f>
        <v>440652540</v>
      </c>
      <c r="J14" s="20">
        <f t="shared" si="0"/>
        <v>0.44331241448692155</v>
      </c>
      <c r="K14" s="19">
        <f>+K17+K15</f>
        <v>336081106</v>
      </c>
      <c r="L14" s="20">
        <f t="shared" si="2"/>
        <v>0.33810976458752517</v>
      </c>
      <c r="M14" s="19">
        <f>+M17+M15</f>
        <v>3060945</v>
      </c>
      <c r="N14" s="20">
        <f t="shared" si="1"/>
        <v>3.0794215291750503E-3</v>
      </c>
      <c r="O14" s="19">
        <f>+O17+O15</f>
        <v>3060945</v>
      </c>
      <c r="P14" s="20">
        <f>+O14/G14</f>
        <v>3.0794215291750503E-3</v>
      </c>
      <c r="Q14" s="19">
        <f>+Q17+Q15</f>
        <v>990939055</v>
      </c>
      <c r="R14" s="5"/>
      <c r="S14" s="7"/>
    </row>
    <row r="15" spans="1:21" ht="27" customHeight="1">
      <c r="B15" s="10" t="s">
        <v>34</v>
      </c>
      <c r="C15" s="11" t="s">
        <v>18</v>
      </c>
      <c r="D15" s="11">
        <v>10</v>
      </c>
      <c r="E15" s="11" t="s">
        <v>19</v>
      </c>
      <c r="F15" s="12" t="s">
        <v>35</v>
      </c>
      <c r="G15" s="13">
        <f>+G16</f>
        <v>400000000</v>
      </c>
      <c r="H15" s="13">
        <f>+H16</f>
        <v>0</v>
      </c>
      <c r="I15" s="13">
        <f>+I16</f>
        <v>0</v>
      </c>
      <c r="J15" s="14">
        <f t="shared" si="0"/>
        <v>0</v>
      </c>
      <c r="K15" s="13">
        <f>+K16</f>
        <v>0</v>
      </c>
      <c r="L15" s="15">
        <f t="shared" si="2"/>
        <v>0</v>
      </c>
      <c r="M15" s="13">
        <f>+M16</f>
        <v>0</v>
      </c>
      <c r="N15" s="15">
        <f t="shared" si="1"/>
        <v>0</v>
      </c>
      <c r="O15" s="13">
        <f>+O16</f>
        <v>0</v>
      </c>
      <c r="P15" s="15">
        <f t="shared" si="3"/>
        <v>0</v>
      </c>
      <c r="Q15" s="13">
        <f>+Q16</f>
        <v>400000000</v>
      </c>
    </row>
    <row r="16" spans="1:21" ht="27" customHeight="1">
      <c r="B16" s="21" t="s">
        <v>36</v>
      </c>
      <c r="C16" s="22" t="s">
        <v>18</v>
      </c>
      <c r="D16" s="22">
        <v>10</v>
      </c>
      <c r="E16" s="22" t="s">
        <v>19</v>
      </c>
      <c r="F16" s="23" t="s">
        <v>37</v>
      </c>
      <c r="G16" s="24">
        <v>400000000</v>
      </c>
      <c r="H16" s="24">
        <v>0</v>
      </c>
      <c r="I16" s="24">
        <v>0</v>
      </c>
      <c r="J16" s="25">
        <f t="shared" si="0"/>
        <v>0</v>
      </c>
      <c r="K16" s="24">
        <v>0</v>
      </c>
      <c r="L16" s="26">
        <f t="shared" si="2"/>
        <v>0</v>
      </c>
      <c r="M16" s="24">
        <v>0</v>
      </c>
      <c r="N16" s="26">
        <f t="shared" si="1"/>
        <v>0</v>
      </c>
      <c r="O16" s="24">
        <v>0</v>
      </c>
      <c r="P16" s="26">
        <f t="shared" si="3"/>
        <v>0</v>
      </c>
      <c r="Q16" s="24">
        <f>+G16-O16</f>
        <v>400000000</v>
      </c>
    </row>
    <row r="17" spans="2:17" ht="27" customHeight="1">
      <c r="B17" s="10" t="s">
        <v>38</v>
      </c>
      <c r="C17" s="11" t="s">
        <v>18</v>
      </c>
      <c r="D17" s="11">
        <v>10</v>
      </c>
      <c r="E17" s="34" t="s">
        <v>19</v>
      </c>
      <c r="F17" s="35" t="s">
        <v>39</v>
      </c>
      <c r="G17" s="36">
        <f>+G18+G19</f>
        <v>594000000</v>
      </c>
      <c r="H17" s="36">
        <v>0</v>
      </c>
      <c r="I17" s="36">
        <f>+I18+I19</f>
        <v>440652540</v>
      </c>
      <c r="J17" s="37">
        <f t="shared" si="0"/>
        <v>0.74183929292929296</v>
      </c>
      <c r="K17" s="36">
        <f>+K18+K19</f>
        <v>336081106</v>
      </c>
      <c r="L17" s="37">
        <f t="shared" si="2"/>
        <v>0.56579310774410774</v>
      </c>
      <c r="M17" s="36">
        <f>+M18+M19</f>
        <v>3060945</v>
      </c>
      <c r="N17" s="37">
        <f t="shared" si="1"/>
        <v>5.1531060606060603E-3</v>
      </c>
      <c r="O17" s="36">
        <f>+O18+O19</f>
        <v>3060945</v>
      </c>
      <c r="P17" s="37">
        <f t="shared" si="3"/>
        <v>5.1531060606060603E-3</v>
      </c>
      <c r="Q17" s="36">
        <f>+Q18+Q19</f>
        <v>590939055</v>
      </c>
    </row>
    <row r="18" spans="2:17" ht="27" customHeight="1">
      <c r="B18" s="21" t="s">
        <v>40</v>
      </c>
      <c r="C18" s="22" t="s">
        <v>18</v>
      </c>
      <c r="D18" s="22">
        <v>10</v>
      </c>
      <c r="E18" s="22" t="s">
        <v>19</v>
      </c>
      <c r="F18" s="23" t="s">
        <v>41</v>
      </c>
      <c r="G18" s="24">
        <v>65000000</v>
      </c>
      <c r="H18" s="24">
        <v>0</v>
      </c>
      <c r="I18" s="24">
        <v>13000000</v>
      </c>
      <c r="J18" s="25">
        <f t="shared" si="0"/>
        <v>0.2</v>
      </c>
      <c r="K18" s="24">
        <v>13000000</v>
      </c>
      <c r="L18" s="26">
        <f t="shared" si="2"/>
        <v>0.2</v>
      </c>
      <c r="M18" s="24">
        <v>0</v>
      </c>
      <c r="N18" s="26">
        <f t="shared" si="1"/>
        <v>0</v>
      </c>
      <c r="O18" s="24">
        <v>0</v>
      </c>
      <c r="P18" s="26">
        <f t="shared" si="3"/>
        <v>0</v>
      </c>
      <c r="Q18" s="24">
        <f>+G18-O18</f>
        <v>65000000</v>
      </c>
    </row>
    <row r="19" spans="2:17" ht="27" customHeight="1">
      <c r="B19" s="21" t="s">
        <v>42</v>
      </c>
      <c r="C19" s="22" t="s">
        <v>18</v>
      </c>
      <c r="D19" s="22">
        <v>10</v>
      </c>
      <c r="E19" s="22" t="s">
        <v>19</v>
      </c>
      <c r="F19" s="23" t="s">
        <v>43</v>
      </c>
      <c r="G19" s="24">
        <v>529000000</v>
      </c>
      <c r="H19" s="24">
        <v>0</v>
      </c>
      <c r="I19" s="24">
        <v>427652540</v>
      </c>
      <c r="J19" s="25">
        <f t="shared" si="0"/>
        <v>0.8084168998109641</v>
      </c>
      <c r="K19" s="24">
        <v>323081106</v>
      </c>
      <c r="L19" s="26">
        <f t="shared" si="2"/>
        <v>0.61073933081285448</v>
      </c>
      <c r="M19" s="24">
        <v>3060945</v>
      </c>
      <c r="N19" s="26">
        <f t="shared" si="1"/>
        <v>5.7862854442344049E-3</v>
      </c>
      <c r="O19" s="24">
        <v>3060945</v>
      </c>
      <c r="P19" s="26">
        <f t="shared" si="3"/>
        <v>5.7862854442344049E-3</v>
      </c>
      <c r="Q19" s="24">
        <f>+G19-O19</f>
        <v>525939055</v>
      </c>
    </row>
    <row r="20" spans="2:17" ht="27" customHeight="1">
      <c r="B20" s="16" t="s">
        <v>44</v>
      </c>
      <c r="C20" s="17" t="s">
        <v>18</v>
      </c>
      <c r="D20" s="17" t="s">
        <v>45</v>
      </c>
      <c r="E20" s="17" t="s">
        <v>19</v>
      </c>
      <c r="F20" s="18" t="s">
        <v>46</v>
      </c>
      <c r="G20" s="19">
        <f>+G21</f>
        <v>11000000</v>
      </c>
      <c r="H20" s="19">
        <f>+H21</f>
        <v>0</v>
      </c>
      <c r="I20" s="19">
        <f>+I21</f>
        <v>11000000</v>
      </c>
      <c r="J20" s="20">
        <f t="shared" si="0"/>
        <v>1</v>
      </c>
      <c r="K20" s="19">
        <f t="shared" ref="K20:O21" si="4">+K21</f>
        <v>986371</v>
      </c>
      <c r="L20" s="20">
        <f t="shared" si="2"/>
        <v>8.9670090909090908E-2</v>
      </c>
      <c r="M20" s="19">
        <f>+M21</f>
        <v>986371</v>
      </c>
      <c r="N20" s="20">
        <f t="shared" si="1"/>
        <v>8.9670090909090908E-2</v>
      </c>
      <c r="O20" s="19">
        <f t="shared" si="4"/>
        <v>986371</v>
      </c>
      <c r="P20" s="20">
        <f t="shared" si="3"/>
        <v>8.9670090909090908E-2</v>
      </c>
      <c r="Q20" s="19">
        <f>+Q21</f>
        <v>10013629</v>
      </c>
    </row>
    <row r="21" spans="2:17" ht="27" customHeight="1">
      <c r="B21" s="10" t="s">
        <v>47</v>
      </c>
      <c r="C21" s="11" t="s">
        <v>18</v>
      </c>
      <c r="D21" s="11" t="s">
        <v>45</v>
      </c>
      <c r="E21" s="11" t="s">
        <v>19</v>
      </c>
      <c r="F21" s="12" t="s">
        <v>48</v>
      </c>
      <c r="G21" s="13">
        <f>+G22</f>
        <v>11000000</v>
      </c>
      <c r="H21" s="13">
        <v>0</v>
      </c>
      <c r="I21" s="13">
        <f>+I22</f>
        <v>11000000</v>
      </c>
      <c r="J21" s="14">
        <f t="shared" si="0"/>
        <v>1</v>
      </c>
      <c r="K21" s="13">
        <f>+K22</f>
        <v>986371</v>
      </c>
      <c r="L21" s="15">
        <f t="shared" si="2"/>
        <v>8.9670090909090908E-2</v>
      </c>
      <c r="M21" s="13">
        <f t="shared" si="4"/>
        <v>986371</v>
      </c>
      <c r="N21" s="15">
        <f t="shared" si="1"/>
        <v>8.9670090909090908E-2</v>
      </c>
      <c r="O21" s="13">
        <f>+O22</f>
        <v>986371</v>
      </c>
      <c r="P21" s="15">
        <f t="shared" si="3"/>
        <v>8.9670090909090908E-2</v>
      </c>
      <c r="Q21" s="13">
        <f>+Q22</f>
        <v>10013629</v>
      </c>
    </row>
    <row r="22" spans="2:17" ht="27" customHeight="1">
      <c r="B22" s="21" t="s">
        <v>49</v>
      </c>
      <c r="C22" s="22" t="s">
        <v>18</v>
      </c>
      <c r="D22" s="22" t="s">
        <v>45</v>
      </c>
      <c r="E22" s="22" t="s">
        <v>19</v>
      </c>
      <c r="F22" s="23" t="s">
        <v>50</v>
      </c>
      <c r="G22" s="24">
        <v>11000000</v>
      </c>
      <c r="H22" s="24">
        <v>0</v>
      </c>
      <c r="I22" s="24">
        <v>11000000</v>
      </c>
      <c r="J22" s="25">
        <f t="shared" si="0"/>
        <v>1</v>
      </c>
      <c r="K22" s="24">
        <v>986371</v>
      </c>
      <c r="L22" s="26">
        <f t="shared" si="2"/>
        <v>8.9670090909090908E-2</v>
      </c>
      <c r="M22" s="24">
        <v>986371</v>
      </c>
      <c r="N22" s="26">
        <f t="shared" si="1"/>
        <v>8.9670090909090908E-2</v>
      </c>
      <c r="O22" s="24">
        <v>986371</v>
      </c>
      <c r="P22" s="26">
        <f t="shared" si="3"/>
        <v>8.9670090909090908E-2</v>
      </c>
      <c r="Q22" s="24">
        <f>+G22-O22</f>
        <v>10013629</v>
      </c>
    </row>
    <row r="23" spans="2:17" ht="39.75" customHeight="1">
      <c r="B23" s="16" t="s">
        <v>51</v>
      </c>
      <c r="C23" s="17" t="s">
        <v>18</v>
      </c>
      <c r="D23" s="17" t="s">
        <v>45</v>
      </c>
      <c r="E23" s="17" t="s">
        <v>19</v>
      </c>
      <c r="F23" s="18" t="s">
        <v>52</v>
      </c>
      <c r="G23" s="19">
        <f>+G24+G26</f>
        <v>27000000</v>
      </c>
      <c r="H23" s="19">
        <f t="shared" ref="H23:O23" si="5">+H24+H26</f>
        <v>0</v>
      </c>
      <c r="I23" s="19">
        <f t="shared" si="5"/>
        <v>0</v>
      </c>
      <c r="J23" s="20">
        <f>I23/G23</f>
        <v>0</v>
      </c>
      <c r="K23" s="19">
        <f t="shared" si="5"/>
        <v>0</v>
      </c>
      <c r="L23" s="20">
        <f>K23/G23</f>
        <v>0</v>
      </c>
      <c r="M23" s="19">
        <f t="shared" si="5"/>
        <v>0</v>
      </c>
      <c r="N23" s="20">
        <f>M23/G23</f>
        <v>0</v>
      </c>
      <c r="O23" s="19">
        <f t="shared" si="5"/>
        <v>0</v>
      </c>
      <c r="P23" s="20">
        <f>O23/G23</f>
        <v>0</v>
      </c>
      <c r="Q23" s="19">
        <f>+Q24+Q26</f>
        <v>27000000</v>
      </c>
    </row>
    <row r="24" spans="2:17" ht="27" customHeight="1">
      <c r="B24" s="10" t="s">
        <v>53</v>
      </c>
      <c r="C24" s="11" t="s">
        <v>18</v>
      </c>
      <c r="D24" s="11" t="s">
        <v>45</v>
      </c>
      <c r="E24" s="11" t="s">
        <v>19</v>
      </c>
      <c r="F24" s="12" t="s">
        <v>54</v>
      </c>
      <c r="G24" s="13">
        <f>+G25</f>
        <v>9000000</v>
      </c>
      <c r="H24" s="13">
        <f>+H25</f>
        <v>0</v>
      </c>
      <c r="I24" s="13">
        <f>+I25</f>
        <v>0</v>
      </c>
      <c r="J24" s="14">
        <f t="shared" si="0"/>
        <v>0</v>
      </c>
      <c r="K24" s="13">
        <f>+K25</f>
        <v>0</v>
      </c>
      <c r="L24" s="15">
        <f t="shared" si="2"/>
        <v>0</v>
      </c>
      <c r="M24" s="13">
        <f>+M25</f>
        <v>0</v>
      </c>
      <c r="N24" s="15">
        <f t="shared" si="1"/>
        <v>0</v>
      </c>
      <c r="O24" s="13">
        <f>+O25</f>
        <v>0</v>
      </c>
      <c r="P24" s="15">
        <f>+O24/G24</f>
        <v>0</v>
      </c>
      <c r="Q24" s="13">
        <f>+Q25</f>
        <v>9000000</v>
      </c>
    </row>
    <row r="25" spans="2:17" ht="27" customHeight="1">
      <c r="B25" s="21" t="s">
        <v>55</v>
      </c>
      <c r="C25" s="22" t="s">
        <v>18</v>
      </c>
      <c r="D25" s="22" t="s">
        <v>45</v>
      </c>
      <c r="E25" s="22" t="s">
        <v>19</v>
      </c>
      <c r="F25" s="23" t="s">
        <v>56</v>
      </c>
      <c r="G25" s="24">
        <v>9000000</v>
      </c>
      <c r="H25" s="24">
        <v>0</v>
      </c>
      <c r="I25" s="24">
        <v>0</v>
      </c>
      <c r="J25" s="25">
        <f t="shared" si="0"/>
        <v>0</v>
      </c>
      <c r="K25" s="24">
        <v>0</v>
      </c>
      <c r="L25" s="26">
        <f t="shared" si="2"/>
        <v>0</v>
      </c>
      <c r="M25" s="24">
        <v>0</v>
      </c>
      <c r="N25" s="26">
        <f t="shared" si="1"/>
        <v>0</v>
      </c>
      <c r="O25" s="24">
        <v>0</v>
      </c>
      <c r="P25" s="26">
        <f t="shared" si="3"/>
        <v>0</v>
      </c>
      <c r="Q25" s="24">
        <f>+G25-O25</f>
        <v>9000000</v>
      </c>
    </row>
    <row r="26" spans="2:17" ht="27" customHeight="1">
      <c r="B26" s="33" t="s">
        <v>57</v>
      </c>
      <c r="C26" s="34" t="s">
        <v>18</v>
      </c>
      <c r="D26" s="34" t="s">
        <v>45</v>
      </c>
      <c r="E26" s="34" t="s">
        <v>19</v>
      </c>
      <c r="F26" s="35" t="s">
        <v>58</v>
      </c>
      <c r="G26" s="36">
        <f>G27</f>
        <v>18000000</v>
      </c>
      <c r="H26" s="36">
        <v>0</v>
      </c>
      <c r="I26" s="36">
        <f>I27</f>
        <v>0</v>
      </c>
      <c r="J26" s="37">
        <f>+I26/G26</f>
        <v>0</v>
      </c>
      <c r="K26" s="36">
        <f>K27</f>
        <v>0</v>
      </c>
      <c r="L26" s="37">
        <f>+K26/G26</f>
        <v>0</v>
      </c>
      <c r="M26" s="36">
        <f>M27</f>
        <v>0</v>
      </c>
      <c r="N26" s="37">
        <f t="shared" si="1"/>
        <v>0</v>
      </c>
      <c r="O26" s="36">
        <f>O27</f>
        <v>0</v>
      </c>
      <c r="P26" s="37">
        <f t="shared" si="3"/>
        <v>0</v>
      </c>
      <c r="Q26" s="36">
        <f>Q27</f>
        <v>18000000</v>
      </c>
    </row>
    <row r="27" spans="2:17" ht="27" customHeight="1">
      <c r="B27" s="21" t="s">
        <v>59</v>
      </c>
      <c r="C27" s="22" t="s">
        <v>18</v>
      </c>
      <c r="D27" s="22">
        <v>11</v>
      </c>
      <c r="E27" s="22" t="s">
        <v>60</v>
      </c>
      <c r="F27" s="22" t="s">
        <v>61</v>
      </c>
      <c r="G27" s="24">
        <v>18000000</v>
      </c>
      <c r="H27" s="24">
        <v>0</v>
      </c>
      <c r="I27" s="24">
        <v>0</v>
      </c>
      <c r="J27" s="25">
        <f t="shared" ref="J27" si="6">+I27/G27</f>
        <v>0</v>
      </c>
      <c r="K27" s="24">
        <v>0</v>
      </c>
      <c r="L27" s="25">
        <f t="shared" ref="L27" si="7">+K27/G27</f>
        <v>0</v>
      </c>
      <c r="M27" s="24">
        <v>0</v>
      </c>
      <c r="N27" s="26">
        <f t="shared" ref="N27" si="8">+M27/G27</f>
        <v>0</v>
      </c>
      <c r="O27" s="24">
        <v>0</v>
      </c>
      <c r="P27" s="25">
        <f t="shared" ref="P27" si="9">+O27/G27</f>
        <v>0</v>
      </c>
      <c r="Q27" s="24">
        <f>+G27-O27</f>
        <v>18000000</v>
      </c>
    </row>
    <row r="28" spans="2:17" ht="15.75" customHeight="1"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2:17" ht="8.25" customHeight="1">
      <c r="G29" s="7"/>
      <c r="H29" s="7"/>
      <c r="I29" s="7"/>
      <c r="J29" s="7"/>
      <c r="K29" s="7"/>
      <c r="L29" s="7"/>
      <c r="M29" s="7"/>
      <c r="N29" s="7"/>
      <c r="O29" s="7"/>
      <c r="Q29" s="6"/>
    </row>
    <row r="30" spans="2:17" hidden="1">
      <c r="G30" s="7"/>
      <c r="H30" s="7"/>
      <c r="I30" s="7"/>
      <c r="J30" s="7"/>
      <c r="K30" s="7"/>
      <c r="L30" s="7"/>
      <c r="M30" s="7"/>
      <c r="N30" s="7"/>
      <c r="Q30" s="6"/>
    </row>
    <row r="31" spans="2:17" ht="7.5" customHeight="1">
      <c r="G31" s="7"/>
      <c r="H31" s="7"/>
      <c r="I31" s="7"/>
      <c r="J31" s="7"/>
      <c r="K31" s="7"/>
      <c r="L31" s="7"/>
      <c r="M31" s="7"/>
      <c r="N31" s="7"/>
      <c r="Q31" s="6"/>
    </row>
    <row r="32" spans="2:17">
      <c r="G32" s="7"/>
      <c r="H32" s="7"/>
      <c r="I32" s="7"/>
      <c r="J32" s="7"/>
      <c r="K32" s="7"/>
      <c r="L32" s="7"/>
      <c r="M32" s="7"/>
      <c r="N32" s="7"/>
      <c r="Q32" s="6"/>
    </row>
    <row r="33" spans="7:17">
      <c r="G33" s="7"/>
      <c r="H33" s="7"/>
      <c r="I33" s="7"/>
      <c r="J33" s="7"/>
      <c r="K33" s="7"/>
      <c r="L33" s="7"/>
      <c r="M33" s="7"/>
      <c r="N33" s="7"/>
      <c r="Q33" s="6"/>
    </row>
    <row r="34" spans="7:17">
      <c r="G34" s="7"/>
      <c r="H34" s="7"/>
      <c r="I34" s="7"/>
      <c r="J34" s="7"/>
      <c r="K34" s="7"/>
      <c r="L34" s="7"/>
      <c r="M34" s="7"/>
      <c r="N34" s="7"/>
      <c r="Q34" s="6"/>
    </row>
    <row r="35" spans="7:17">
      <c r="G35" s="7"/>
      <c r="H35" s="7"/>
      <c r="I35" s="7"/>
      <c r="J35" s="7"/>
      <c r="K35" s="7"/>
      <c r="L35" s="7"/>
      <c r="M35" s="7"/>
      <c r="N35" s="7"/>
      <c r="Q35" s="6"/>
    </row>
    <row r="36" spans="7:17">
      <c r="G36" s="7"/>
      <c r="H36" s="7"/>
      <c r="I36" s="7"/>
      <c r="J36" s="7"/>
      <c r="K36" s="7"/>
      <c r="L36" s="7"/>
      <c r="M36" s="7"/>
      <c r="N36" s="7"/>
      <c r="Q36" s="6"/>
    </row>
    <row r="37" spans="7:17">
      <c r="G37" s="7"/>
      <c r="H37" s="7"/>
      <c r="I37" s="7"/>
      <c r="J37" s="7"/>
      <c r="K37" s="7"/>
      <c r="L37" s="7"/>
      <c r="M37" s="7"/>
      <c r="N37" s="7"/>
      <c r="Q37" s="6"/>
    </row>
    <row r="38" spans="7:17">
      <c r="G38" s="7"/>
      <c r="H38" s="7"/>
      <c r="I38" s="7"/>
      <c r="J38" s="7"/>
      <c r="K38" s="7"/>
      <c r="L38" s="7"/>
      <c r="M38" s="7"/>
      <c r="N38" s="7"/>
      <c r="Q38" s="6"/>
    </row>
    <row r="39" spans="7:17">
      <c r="G39" s="7"/>
      <c r="H39" s="7"/>
      <c r="I39" s="7"/>
      <c r="J39" s="7"/>
      <c r="K39" s="7"/>
      <c r="L39" s="7"/>
      <c r="M39" s="7"/>
      <c r="N39" s="7"/>
      <c r="Q39" s="6"/>
    </row>
    <row r="40" spans="7:17">
      <c r="G40" s="7"/>
      <c r="H40" s="7"/>
      <c r="I40" s="7"/>
      <c r="J40" s="7"/>
      <c r="K40" s="7"/>
      <c r="L40" s="7"/>
      <c r="M40" s="7"/>
      <c r="N40" s="7"/>
      <c r="Q40" s="6"/>
    </row>
    <row r="41" spans="7:17">
      <c r="G41" s="7"/>
      <c r="H41" s="7"/>
      <c r="I41" s="7"/>
      <c r="J41" s="7"/>
      <c r="K41" s="7"/>
      <c r="L41" s="7"/>
      <c r="M41" s="7"/>
      <c r="N41" s="7"/>
      <c r="Q41" s="6"/>
    </row>
    <row r="42" spans="7:17">
      <c r="G42" s="7"/>
      <c r="H42" s="7"/>
      <c r="I42" s="7"/>
      <c r="J42" s="7"/>
      <c r="K42" s="7"/>
      <c r="L42" s="7"/>
      <c r="M42" s="7"/>
      <c r="N42" s="7"/>
      <c r="Q42" s="6"/>
    </row>
    <row r="43" spans="7:17">
      <c r="G43" s="7"/>
      <c r="H43" s="7"/>
      <c r="I43" s="7"/>
      <c r="J43" s="7"/>
      <c r="K43" s="7"/>
      <c r="L43" s="7"/>
      <c r="M43" s="7"/>
      <c r="N43" s="7"/>
      <c r="Q43" s="6"/>
    </row>
    <row r="44" spans="7:17">
      <c r="G44" s="7"/>
      <c r="H44" s="7"/>
      <c r="I44" s="7"/>
      <c r="J44" s="7"/>
      <c r="K44" s="7"/>
      <c r="L44" s="7"/>
      <c r="M44" s="7"/>
      <c r="N44" s="7"/>
      <c r="Q44" s="6"/>
    </row>
    <row r="45" spans="7:17">
      <c r="G45" s="7"/>
      <c r="H45" s="7"/>
      <c r="I45" s="7"/>
      <c r="J45" s="7"/>
      <c r="K45" s="7"/>
      <c r="L45" s="7"/>
      <c r="M45" s="7"/>
      <c r="N45" s="7"/>
      <c r="Q45" s="6"/>
    </row>
    <row r="46" spans="7:17">
      <c r="G46" s="7"/>
      <c r="H46" s="7"/>
      <c r="I46" s="7"/>
      <c r="J46" s="7"/>
      <c r="K46" s="7"/>
      <c r="L46" s="7"/>
      <c r="M46" s="7"/>
      <c r="N46" s="7"/>
      <c r="Q46" s="6"/>
    </row>
    <row r="47" spans="7:17">
      <c r="G47" s="7"/>
      <c r="H47" s="7"/>
      <c r="I47" s="7"/>
      <c r="J47" s="7"/>
      <c r="K47" s="7"/>
      <c r="L47" s="7"/>
      <c r="M47" s="7"/>
      <c r="N47" s="7"/>
      <c r="Q47" s="6"/>
    </row>
    <row r="48" spans="7:17">
      <c r="K48" s="6"/>
      <c r="L48" s="6"/>
      <c r="M48" s="6"/>
      <c r="N48" s="6"/>
      <c r="O48" s="6"/>
    </row>
    <row r="49" spans="7:12">
      <c r="G49" s="7"/>
      <c r="H49" s="7"/>
      <c r="I49" s="7"/>
      <c r="J49" s="7"/>
      <c r="K49" s="7"/>
      <c r="L49" s="7"/>
    </row>
    <row r="54" spans="7:12" ht="86.25" customHeight="1"/>
    <row r="55" spans="7:12" ht="19.5" customHeight="1"/>
  </sheetData>
  <mergeCells count="3">
    <mergeCell ref="F2:O2"/>
    <mergeCell ref="F3:O3"/>
    <mergeCell ref="F4:O4"/>
  </mergeCells>
  <printOptions horizontalCentered="1"/>
  <pageMargins left="0.19685039370078741" right="0.19685039370078741" top="0.78740157480314965" bottom="0" header="0.78740157480314965" footer="0.78740157480314965"/>
  <pageSetup paperSize="5" scale="38" orientation="landscape" horizontalDpi="300" verticalDpi="300" r:id="rId1"/>
  <headerFooter alignWithMargins="0"/>
  <ignoredErrors>
    <ignoredError sqref="J9:Q9 J8:K8 J12:J13 J10:P10 J11 J15:Q15 J14:P14 L12:L13 L11 N12:N13 N11 P12:Q13 P11 J19 L19 J18 N18 P18:Q18 N19 P19:Q19 L18 J17:Q17 J16 L16 N16 P16:Q16 L8:P8 P26:Q26 N26 J26 J24:O24 K23 J25 L25 Q24 M23 N25 P25 O23 L26" formula="1"/>
    <ignoredError sqref="D26 D23:I23 D25:F25 D24:I24 D21:I21 D20:I20 D22:F22 Q22 O21 H22 H25" numberStoredAsText="1"/>
    <ignoredError sqref="P23:Q23 N23 Q25 L23 P24 J23 P21:Q21 J21:N21 P22 N22 L22 J22 J20:Q20" numberStoredAsText="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</vt:lpstr>
      <vt:lpstr>FEBRERO!Área_de_impresión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Paola Fajardo Carlos</dc:creator>
  <cp:keywords/>
  <dc:description/>
  <cp:lastModifiedBy>José Leonardo Cuadros Villamil</cp:lastModifiedBy>
  <cp:revision/>
  <dcterms:created xsi:type="dcterms:W3CDTF">2022-05-08T18:03:14Z</dcterms:created>
  <dcterms:modified xsi:type="dcterms:W3CDTF">2026-03-02T15:32:28Z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f58863d-b18f-495a-b538-b0c1f8318a5b_Enabled">
    <vt:lpwstr>true</vt:lpwstr>
  </property>
  <property fmtid="{D5CDD505-2E9C-101B-9397-08002B2CF9AE}" pid="3" name="MSIP_Label_3f58863d-b18f-495a-b538-b0c1f8318a5b_SetDate">
    <vt:lpwstr>2025-11-21T16:21:53Z</vt:lpwstr>
  </property>
  <property fmtid="{D5CDD505-2E9C-101B-9397-08002B2CF9AE}" pid="4" name="MSIP_Label_3f58863d-b18f-495a-b538-b0c1f8318a5b_Method">
    <vt:lpwstr>Privileged</vt:lpwstr>
  </property>
  <property fmtid="{D5CDD505-2E9C-101B-9397-08002B2CF9AE}" pid="5" name="MSIP_Label_3f58863d-b18f-495a-b538-b0c1f8318a5b_Name">
    <vt:lpwstr>Interna</vt:lpwstr>
  </property>
  <property fmtid="{D5CDD505-2E9C-101B-9397-08002B2CF9AE}" pid="6" name="MSIP_Label_3f58863d-b18f-495a-b538-b0c1f8318a5b_SiteId">
    <vt:lpwstr>b4ea60d8-be49-40bc-98c4-18c43bfd721e</vt:lpwstr>
  </property>
  <property fmtid="{D5CDD505-2E9C-101B-9397-08002B2CF9AE}" pid="7" name="MSIP_Label_3f58863d-b18f-495a-b538-b0c1f8318a5b_ActionId">
    <vt:lpwstr>5f027fa0-e112-4fd7-b6e0-fa0a5a5cd207</vt:lpwstr>
  </property>
  <property fmtid="{D5CDD505-2E9C-101B-9397-08002B2CF9AE}" pid="8" name="MSIP_Label_3f58863d-b18f-495a-b538-b0c1f8318a5b_ContentBits">
    <vt:lpwstr>0</vt:lpwstr>
  </property>
  <property fmtid="{D5CDD505-2E9C-101B-9397-08002B2CF9AE}" pid="9" name="MSIP_Label_3f58863d-b18f-495a-b538-b0c1f8318a5b_Tag">
    <vt:lpwstr>10, 0, 1, 1</vt:lpwstr>
  </property>
</Properties>
</file>