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sierra\Downloads\"/>
    </mc:Choice>
  </mc:AlternateContent>
  <xr:revisionPtr revIDLastSave="0" documentId="13_ncr:1_{2E96567F-4304-4479-BD7B-0D1642201AB0}" xr6:coauthVersionLast="47" xr6:coauthVersionMax="47" xr10:uidLastSave="{00000000-0000-0000-0000-000000000000}"/>
  <bookViews>
    <workbookView xWindow="-108" yWindow="-108" windowWidth="23256" windowHeight="12456" xr2:uid="{00000000-000D-0000-FFFF-FFFF00000000}"/>
  </bookViews>
  <sheets>
    <sheet name="EJECUCIÓN CONTRACTUAL" sheetId="2" r:id="rId1"/>
  </sheets>
  <definedNames>
    <definedName name="_xlnm._FilterDatabase" localSheetId="0" hidden="1">'EJECUCIÓN CONTRACTUAL'!$A$5:$L$9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2" l="1"/>
  <c r="L22" i="2"/>
  <c r="H8" i="2"/>
  <c r="G24" i="2"/>
  <c r="G22" i="2"/>
  <c r="G21" i="2"/>
  <c r="F14" i="2" l="1"/>
  <c r="G20" i="2"/>
  <c r="G19" i="2"/>
  <c r="G18" i="2"/>
  <c r="G14" i="2" l="1"/>
  <c r="G13" i="2"/>
  <c r="G15" i="2"/>
  <c r="G16" i="2"/>
  <c r="G17" i="2"/>
  <c r="G9" i="2"/>
  <c r="G7" i="2"/>
  <c r="G12" i="2"/>
  <c r="G6" i="2" l="1"/>
  <c r="G10" i="2"/>
  <c r="G8" i="2"/>
</calcChain>
</file>

<file path=xl/sharedStrings.xml><?xml version="1.0" encoding="utf-8"?>
<sst xmlns="http://schemas.openxmlformats.org/spreadsheetml/2006/main" count="164" uniqueCount="125">
  <si>
    <t>Contrato</t>
  </si>
  <si>
    <t>Objeto</t>
  </si>
  <si>
    <t>Contratista</t>
  </si>
  <si>
    <t>Fecha de inicio</t>
  </si>
  <si>
    <t>Fecha de terminación</t>
  </si>
  <si>
    <t>Valor del contrato</t>
  </si>
  <si>
    <t>Otrosíes</t>
  </si>
  <si>
    <t>Modalidad</t>
  </si>
  <si>
    <t>Link consulta SECOP II o TVEC</t>
  </si>
  <si>
    <t>Prestación de servicios de soporte, acompañamiento y mantenimiento para los módulos implementados del software “SARA” para la Unidad Administrativa Especial, Unidad de Proyección Normativa y Estudios de Regulación Financiera (URF).</t>
  </si>
  <si>
    <t>N/A</t>
  </si>
  <si>
    <t>Contratación directa</t>
  </si>
  <si>
    <t>Mínima Cuantía</t>
  </si>
  <si>
    <t>Contrato 002 de 2024</t>
  </si>
  <si>
    <t>Contrato de prestación de servicios 003 de 2024</t>
  </si>
  <si>
    <t>Contrato de prestación de servicios 005 de 2024</t>
  </si>
  <si>
    <t xml:space="preserve">Suministro de tiquetes aéreos en rutas nacionales e internacionales para el desplazamiento de los servidores públicos de la Unidad Administrativa Especial, Unidad de Proyección Normativa y Estudios de Regulación Financiera (URF).
</t>
  </si>
  <si>
    <t>Prestación de servicios para la ejecución de actividades de bienestar social, incentivos y seguridad y salud en el trabajo, para los servidores de la Unidad Administrativa Especial, Unidad de Proyección Normativa y Estudios de Regulación Financiera (URF), en la vigencia 2024.</t>
  </si>
  <si>
    <t>Mínima Cuantía-TVEC</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</si>
  <si>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URF.</t>
  </si>
  <si>
    <t>Contrato 008 de 2024</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</si>
  <si>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</si>
  <si>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Contratación Directa</t>
  </si>
  <si>
    <t>Otrosí No. 1 del 17/10/2024 y Otrosí No. 2 del 31/10/2024</t>
  </si>
  <si>
    <t>Renovar la suscripción de los servicios de computación en la nube, incluyendo soporte, actualización y mantenimiento del software Suite Visión Empresarial en modalidad SaaS, como solución tecnológica para la gestión integral de la estrategia, calidad y riesgos en la Unidad Administrativa Especial, Unidad de Proyección Normativa y Estudios de Regulación Financiera – URF.</t>
  </si>
  <si>
    <t>Contrato 010 de 2024</t>
  </si>
  <si>
    <t>Adquisición de bienes para el fortalecimiento de la gestión del Proceso de Relación con la Ciudadanía y Grupos de Valor (RV) y del proceso de gestión de las comunicaciones (GC) de la Unidad Administrativa Especial, Unidad de Proyección Normativa y Estudios de Regulación Financiera – URF.</t>
  </si>
  <si>
    <t>Orden de compra 138774</t>
  </si>
  <si>
    <t xml:space="preserve">Otrosi No. 1 del 12/12/2024 </t>
  </si>
  <si>
    <t>https://community.secop.gov.co/Public/Tendering/OpportunityDetail/Index?noticeUID=CO1.NTC.5449452&amp;isFromPublicArea=True&amp;isModal=False</t>
  </si>
  <si>
    <t>https://community.secop.gov.co/Public/Tendering/OpportunityDetail/Index?noticeUID=CO1.NTC.5535787&amp;isFromPublicArea=True&amp;isModal=False</t>
  </si>
  <si>
    <t>https://community.secop.gov.co/Public/Tendering/OpportunityDetail/Index?noticeUID=CO1.NTC.5830606&amp;isFromPublicArea=True&amp;isModal=False</t>
  </si>
  <si>
    <t>https://community.secop.gov.co/Public/Tendering/OpportunityDetail/Index?noticeUID=CO1.NTC.5911792&amp;isFromPublicArea=True&amp;isModal=False</t>
  </si>
  <si>
    <t>https://community.secop.gov.co/Public/Tendering/OpportunityDetail/Index?noticeUID=CO1.NTC.6049807&amp;isFromPublicArea=True&amp;isModal=False</t>
  </si>
  <si>
    <t>https://community.secop.gov.co/Public/Tendering/OpportunityDetail/Index?noticeUID=CO1.NTC.7017536&amp;isFromPublicArea=True&amp;isModal=False</t>
  </si>
  <si>
    <t>Contrato 01-2025</t>
  </si>
  <si>
    <t>Suministro de combustible con sistema de control en EDS ubicadas en Bogotá D.C., para el parque automotor de la Unidad Administrativa Especial, Unidad de Proyección Normativa y Estudios de Regulación Financiera -URF.</t>
  </si>
  <si>
    <t>https://community.secop.gov.co/Public/Tendering/OpportunityDetail/Index?noticeUID=CO1.NTC.7308363&amp;isFromPublicArea=True&amp;isModal=False</t>
  </si>
  <si>
    <t>Otrosí No. 1 del 12/12/2024</t>
  </si>
  <si>
    <t>Contrato 02-2025</t>
  </si>
  <si>
    <t>Suministro de tiquetes aéreos en rutas nacionales e internacionales, para el desplazamiento de los servidores de la Unidad Administrativa Especial, Unidad de Proyección Normativa y Estudios de Regulación Financiera (URF).</t>
  </si>
  <si>
    <t>26/12/2025 </t>
  </si>
  <si>
    <t>https://community.secop.gov.co/Public/Tendering/OpportunityDetail/Index?noticeUID=CO1.NTC.7445636&amp;isFromPublicArea=True&amp;isModal=False</t>
  </si>
  <si>
    <t>https://community.secop.gov.co/Public/Tendering/OpportunityDetail/Index?noticeUID=CO1.NTC.7692670&amp;isFromPublicArea=True&amp;isModal=False</t>
  </si>
  <si>
    <t>Contrato 03-2025</t>
  </si>
  <si>
    <t>Prestación de servicios de soporte, acompañamiento y mantenimiento para los módulos implementados del software "SARA" para la Unidad Administrativa Especial, Unidad de Proyección Normativa y Estudios de Regulación Financiera (URF).</t>
  </si>
  <si>
    <t>25/02/2025 </t>
  </si>
  <si>
    <t>Contrato 04-2025</t>
  </si>
  <si>
    <t>Contratar la prestación de servicios para la
ejecución de programas y actividades de
bienestar social e incentivos y seguridad social en el trabajo para los funcionarios de la URF, en la vigencia 2025.</t>
  </si>
  <si>
    <t>https://community.secop.gov.co/Public/Tendering/OpportunityDetail/Index?noticeUID=CO1.NTC.7832996&amp;isFromPublicArea=True&amp;isModal=False</t>
  </si>
  <si>
    <t>Contrato de prestacion de servicios 006 de 2024</t>
  </si>
  <si>
    <t>Valor Pagado</t>
  </si>
  <si>
    <t>Porcentaje del valor pagado</t>
  </si>
  <si>
    <t>Contrato 05-2025</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</si>
  <si>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</si>
  <si>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https://community.secop.gov.co/Public/Tendering/OpportunityDetail/Index?noticeUID=CO1.NTC.7981094&amp;isFromPublicArea=True&amp;isModal=False</t>
  </si>
  <si>
    <t>Contrato 06-2025</t>
  </si>
  <si>
    <t>Prestación de servicios para el desarrollo de actividades de capacitación para la Subdirección Jurídica y de Gestión Institucional de la URF, de conformidad con el Plan Institucional de Capacitación 2025.</t>
  </si>
  <si>
    <t>Centro Nacional para el Desarrollo de la Administración Pública S.A.S. -CENDAP S.A.S.</t>
  </si>
  <si>
    <t>https://community.secop.gov.co/Public/Tendering/OpportunityDetail/Index?noticeUID=CO1.NTC.8179700&amp;isFromPublicArea=True&amp;isModal=False</t>
  </si>
  <si>
    <t>https://operaciones.colombiacompra.gov.co/tienda-virtual-del-estado-colombiano/ordenes-compra/138774</t>
  </si>
  <si>
    <t>Otrosí No. 1 del 29/05/2024
Otrosí No. 2 del 16/05/2025</t>
  </si>
  <si>
    <t>Contrato 07-2025</t>
  </si>
  <si>
    <t>Suministro de dotación para servidores públicos de la Unidad Administrativa Especial, Unidad de Proyección Normativa y Estudios de Regulación Financiera - URF.</t>
  </si>
  <si>
    <t>D´Gerard MG S.A.S.</t>
  </si>
  <si>
    <t>https://community.secop.gov.co/Public/Tendering/OpportunityDetail/Index?noticeUID=CO1.NTC.8217147&amp;isFromPublicArea=True&amp;isModal=False</t>
  </si>
  <si>
    <t>Contrato 08-2025</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</si>
  <si>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</si>
  <si>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 xml:space="preserve">Seguros del Estado S.A. </t>
  </si>
  <si>
    <t>https://community.secop.gov.co/Public/Tendering/OpportunityDetail/Index?noticeUID=CO1.NTC.8247678&amp;isFromPublicArea=True&amp;isModal=False</t>
  </si>
  <si>
    <t>Contrato 09-2025</t>
  </si>
  <si>
    <t>Adquisición de suscripciones para la gestión del proceso de comunicaciones de la Unidad Administrativa Especial, Unidad de Proyección Normativa y Estudios de Regulación Financiera – URF.</t>
  </si>
  <si>
    <t>Royal Tech Group SAS</t>
  </si>
  <si>
    <t>https://community.secop.gov.co/Public/Tendering/OpportunityDetail/Index?noticeUID=CO1.NTC.8282030&amp;isFromPublicArea=True&amp;isModal=False</t>
  </si>
  <si>
    <t>Orden de Compra No. 148681</t>
  </si>
  <si>
    <t>Adquisición de elementos de botiquín y de equipamiento para la brigada de emergencias de la Unidad Administrativa Especial, Unidad de Proyección Normativa y Estudios de Regulación
Financiera – URF.</t>
  </si>
  <si>
    <t>Panamericana Outsourcing S.A.</t>
  </si>
  <si>
    <t>Minima cuantia - Grandes Superficies</t>
  </si>
  <si>
    <t>https://operaciones.colombiacompra.gov.co/tienda-virtual-del-estado-colombiano/ordenes-compra/148681</t>
  </si>
  <si>
    <t>Orden de Compra No. 149285</t>
  </si>
  <si>
    <t>TecnoPhone Colombia S.A.S.</t>
  </si>
  <si>
    <t>Adquisición, instalación,configuración y puesta en funcionamiento deequipos de cómputo, con destino a la UnidadAdministrativa Especial, Unidad de ProyecciónNormativa y Estudios de Regulación Financiera(URF) a través del Acuerdo Marco de Precios para laCompra o Alquiler de Computadores y PeriféricosETP - III, CCE-280-AMP-2021. Evento de Simulador CCE No. 34103</t>
  </si>
  <si>
    <t>https://operaciones.colombiacompra.gov.co/tienda-virtual-del-estado-colombiano/ordenes-compra/149285</t>
  </si>
  <si>
    <t>Otrosí No. 1 del 30/07/2025</t>
  </si>
  <si>
    <t>Contrato 010-2025</t>
  </si>
  <si>
    <t>Pensemos S.A.</t>
  </si>
  <si>
    <t>https://community.secop.gov.co/Public/Tendering/OpportunityDetail/Index?noticeUID=CO1.NTC.8608087&amp;isFromPublicArea=True&amp;isModal=False</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</si>
  <si>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URF</t>
  </si>
  <si>
    <t>Acuerdo Marco de Precios para la Compra o Alquiler de Computadores y PeriféricosETP - III, CCE-280-AMP-2021. Evento de Simulador CCE No. 34103</t>
  </si>
  <si>
    <t>Otrosi No. 1 del 06/04/2025</t>
  </si>
  <si>
    <t>Otrosi No. 1 del 25/09/2025</t>
  </si>
  <si>
    <t>Otrosi No. 1 del 24/09/2025</t>
  </si>
  <si>
    <t>Otrosí No. 1 del 03/09/2025</t>
  </si>
  <si>
    <t>Contrato 011-2025</t>
  </si>
  <si>
    <t>Prestación de servicios para el desarrollo de actividades de capacitación para el área misional de la URF, de conformidad con el Plan Institucional de Capacitación 2025.</t>
  </si>
  <si>
    <t>Colegio Mayor de Nuestra Señora del Rosario</t>
  </si>
  <si>
    <t>https://community.secop.gov.co/Public/Tendering/OpportunityDetail/Index?noticeUID=CO1.NTC.8842617&amp;isFromPublicArea=True&amp;isModal=False</t>
  </si>
  <si>
    <t>Viaja por el Mundo Web/NICKISIX360 S.A.S.</t>
  </si>
  <si>
    <t>Un&amp;On Soluciones Sistemas se Información S.A.S</t>
  </si>
  <si>
    <t xml:space="preserve">Caja de Compensación Familiar Compensar COMPENSAR
</t>
  </si>
  <si>
    <t>Continental de Partes y Servicios S.A.S.</t>
  </si>
  <si>
    <t>Seguros del Estado S.A.</t>
  </si>
  <si>
    <t>Panamericana Librería y Papelería S.A.</t>
  </si>
  <si>
    <t>Distracom S.A.</t>
  </si>
  <si>
    <t>Contrato 012-2025</t>
  </si>
  <si>
    <t>Renovar la suscripción de los servicios de computación en la nube, incluyendo soporte, actualización y mantenimiento del software Suite Visión Empresarial en modalidad SaaS.</t>
  </si>
  <si>
    <t>Contrato 013-2025</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</si>
  <si>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</si>
  <si>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Miguel Quijano y Compañía S.A.</t>
  </si>
  <si>
    <t xml:space="preserve">Selección abreviada para adquisición de bienes y servicios de características técnicas uniformes y común utilización mediante bolsa de productos </t>
  </si>
  <si>
    <t>https://community.secop.gov.co/Public/Tendering/OpportunityDetail/Index?noticeUID=CO1.NTC.9167646&amp;isFromPublicArea=True&amp;isModal=False</t>
  </si>
  <si>
    <t>Orden de Compra No. 
 155942</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</si>
  <si>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</si>
  <si>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Panamericana Outsourcing S.A</t>
  </si>
  <si>
    <t>Mínima cuantía
-Grandes Superficies-</t>
  </si>
  <si>
    <t>https://operaciones.colombiacompra.gov.co/tienda-virtual-del-estado-colombiano/ordenes-compra/155942</t>
  </si>
  <si>
    <t>Orden de Compra No. 
156102</t>
  </si>
  <si>
    <t>Adquisición de elementos tecnológicos para el fortalecimiento del Proceso de Gestión de Comunicaciones de la Unidad de Proyección Normativa y Estudios de Regulación Financiera (URF).</t>
  </si>
  <si>
    <t>Has Ltda.</t>
  </si>
  <si>
    <t>https://operaciones.colombiacompra.gov.co/tienda-virtual-del-estado-colombiano/ordenes-compra/156102</t>
  </si>
  <si>
    <t>Orden de Compra No. 
 156428</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</si>
  <si>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</si>
  <si>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https://operaciones.colombiacompra.gov.co/tienda-virtual-del-estado-colombiano/ordenes-compra/156428</t>
  </si>
  <si>
    <r>
      <t xml:space="preserve">EJECUCIÓN CONTRACTUAL 
</t>
    </r>
    <r>
      <rPr>
        <b/>
        <sz val="12"/>
        <color theme="1"/>
        <rFont val="Verdana"/>
        <family val="2"/>
      </rPr>
      <t>Fecha de corte: 30 de noviembre de 2025</t>
    </r>
  </si>
  <si>
    <t>Otrosi No. 1 del 20/11/2025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</si>
</sst>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44" formatCode="_-&quot;$&quot;\ * #,##0.00_-;\-&quot;$&quot;\ * #,##0.00_-;_-&quot;$&quot;\ * &quot;-&quot;??_-;_-@_-"/>
  </numFmts>
  <fonts count="11"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6"/>
      <color theme="1"/>
      <name val="Verdana"/>
      <family val="2"/>
    </font>
    <font>
      <b/>
      <sz val="12"/>
      <color theme="1"/>
      <name val="Verdana"/>
      <family val="2"/>
    </font>
    <font>
      <b/>
      <sz val="10"/>
      <color theme="0"/>
      <name val="Verdana"/>
      <family val="2"/>
    </font>
    <font>
      <sz val="10"/>
      <name val="Verdana"/>
      <family val="2"/>
    </font>
    <font>
      <sz val="10"/>
      <color rgb="FFFF0000"/>
      <name val="Verdana"/>
      <family val="2"/>
    </font>
    <font>
      <sz val="10"/>
      <color theme="1" tint="4.9989318521683403E-2"/>
      <name val="Verdana"/>
      <family val="2"/>
    </font>
    <font>
      <u/>
      <sz val="11"/>
      <color rgb="FF0070C0"/>
      <name val="Calibri"/>
      <family val="2"/>
      <scheme val="minor"/>
    </font>
  </fonts>
  <fills count="4">
    <fill>
      <patternFill patternType="none"/>
    </fill>
    <fill>
      <patternFill patternType="gray125"/>
    </fill>
    <fill>
      <patternFill patternType="solid">
        <fgColor rgb="FFB28D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2">
    <xf numFmtId="0" fontId="0" fillId="0" borderId="0" xfId="0"/>
    <xf numFmtId="0" fontId="3" fillId="0" borderId="0" xfId="0" applyFont="1" applyAlignment="1">
      <alignment vertical="center"/>
    </xf>
    <xf numFmtId="0" fontId="3" fillId="0" borderId="0" xfId="0" applyFont="1"/>
    <xf numFmtId="44" fontId="3" fillId="0" borderId="0" xfId="0" applyNumberFormat="1" applyFont="1" applyAlignment="1">
      <alignment horizontal="center"/>
    </xf>
    <xf numFmtId="0" fontId="3" fillId="0" borderId="0" xfId="0" applyFont="1" applyAlignment="1">
      <alignment horizontal="center" vertical="center"/>
    </xf>
    <xf numFmtId="44" fontId="3" fillId="0" borderId="0" xfId="0" applyNumberFormat="1" applyFont="1" applyAlignment="1">
      <alignment horizontal="center" vertical="center"/>
    </xf>
    <xf numFmtId="0" fontId="2" fillId="0" borderId="10"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4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0" xfId="0" applyFont="1" applyFill="1"/>
    <xf numFmtId="0" fontId="3" fillId="3" borderId="1" xfId="0" applyFont="1" applyFill="1" applyBorder="1"/>
    <xf numFmtId="0" fontId="3" fillId="3" borderId="1" xfId="0" applyFont="1" applyFill="1" applyBorder="1" applyAlignment="1">
      <alignment vertical="center" wrapText="1" shrinkToFit="1"/>
    </xf>
    <xf numFmtId="0" fontId="1" fillId="3" borderId="12" xfId="1" applyFill="1" applyBorder="1" applyAlignment="1">
      <alignment horizontal="center" vertical="center" wrapText="1"/>
    </xf>
    <xf numFmtId="0" fontId="7"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shrinkToFit="1"/>
    </xf>
    <xf numFmtId="14"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14" fontId="3" fillId="0" borderId="1" xfId="0" applyNumberFormat="1" applyFont="1" applyBorder="1" applyAlignment="1">
      <alignment horizontal="center" vertical="center" wrapText="1"/>
    </xf>
    <xf numFmtId="0" fontId="8" fillId="3" borderId="0" xfId="0" applyFont="1" applyFill="1"/>
    <xf numFmtId="0" fontId="3" fillId="0" borderId="16" xfId="0" applyFont="1" applyBorder="1" applyAlignment="1">
      <alignment horizontal="center" vertical="center" wrapText="1"/>
    </xf>
    <xf numFmtId="44" fontId="3" fillId="0" borderId="16" xfId="0" applyNumberFormat="1" applyFont="1" applyBorder="1" applyAlignment="1">
      <alignment horizontal="center" vertical="center" wrapText="1"/>
    </xf>
    <xf numFmtId="0" fontId="1" fillId="3" borderId="1" xfId="1" applyFill="1" applyBorder="1" applyAlignment="1">
      <alignment horizontal="center" vertical="center" wrapText="1"/>
    </xf>
    <xf numFmtId="6"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4" fontId="3" fillId="0" borderId="1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12" xfId="1" applyFill="1" applyBorder="1" applyAlignment="1">
      <alignment horizontal="center" vertical="center" wrapText="1"/>
    </xf>
    <xf numFmtId="0" fontId="8" fillId="0" borderId="0" xfId="0" applyFont="1"/>
    <xf numFmtId="0" fontId="9" fillId="0" borderId="16" xfId="0" applyFont="1" applyBorder="1" applyAlignment="1">
      <alignment horizontal="center" vertical="center" wrapText="1"/>
    </xf>
    <xf numFmtId="14" fontId="3" fillId="0" borderId="16" xfId="0" applyNumberFormat="1" applyFont="1" applyBorder="1" applyAlignment="1">
      <alignment horizontal="center" vertical="center"/>
    </xf>
    <xf numFmtId="8" fontId="3" fillId="0" borderId="16" xfId="0" applyNumberFormat="1" applyFont="1" applyBorder="1" applyAlignment="1">
      <alignment horizontal="center" vertical="center" wrapText="1"/>
    </xf>
    <xf numFmtId="0" fontId="10" fillId="0" borderId="12" xfId="1" applyFont="1" applyFill="1" applyBorder="1" applyAlignment="1">
      <alignment horizontal="center" vertical="center" wrapText="1"/>
    </xf>
    <xf numFmtId="44" fontId="9" fillId="0" borderId="1" xfId="0" applyNumberFormat="1" applyFont="1" applyBorder="1" applyAlignment="1">
      <alignment horizontal="center" vertical="center" wrapText="1"/>
    </xf>
    <xf numFmtId="44" fontId="3" fillId="3" borderId="0" xfId="0" applyNumberFormat="1" applyFont="1" applyFill="1"/>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44" fontId="3" fillId="0" borderId="1" xfId="0" applyNumberFormat="1" applyFont="1" applyFill="1" applyBorder="1" applyAlignment="1">
      <alignment horizontal="center" vertical="center"/>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7620</xdr:rowOff>
    </xdr:from>
    <xdr:to>
      <xdr:col>1</xdr:col>
      <xdr:colOff>2283700</xdr:colOff>
      <xdr:row>2</xdr:row>
      <xdr:rowOff>195989</xdr:rowOff>
    </xdr:to>
    <xdr:pic>
      <xdr:nvPicPr>
        <xdr:cNvPr id="2" name="Imagen 1" descr="Logotipo&#10;&#10;Descripción generada automáticamente">
          <a:extLst>
            <a:ext uri="{FF2B5EF4-FFF2-40B4-BE49-F238E27FC236}">
              <a16:creationId xmlns:a16="http://schemas.microsoft.com/office/drawing/2014/main" id="{6FF8D434-CBFD-774D-7B40-977C8E260598}"/>
            </a:ext>
          </a:extLst>
        </xdr:cNvPr>
        <xdr:cNvPicPr>
          <a:picLocks noChangeAspect="1"/>
        </xdr:cNvPicPr>
      </xdr:nvPicPr>
      <xdr:blipFill>
        <a:blip xmlns:r="http://schemas.openxmlformats.org/officeDocument/2006/relationships" r:embed="rId1"/>
        <a:stretch>
          <a:fillRect/>
        </a:stretch>
      </xdr:blipFill>
      <xdr:spPr>
        <a:xfrm>
          <a:off x="213360" y="7620"/>
          <a:ext cx="3594340" cy="61508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832996&amp;isFromPublicArea=True&amp;isModal=False" TargetMode="External"/><Relationship Id="rId13" Type="http://schemas.openxmlformats.org/officeDocument/2006/relationships/hyperlink" Target="https://operaciones.colombiacompra.gov.co/tienda-virtual-del-estado-colombiano/ordenes-compra/138774" TargetMode="External"/><Relationship Id="rId18" Type="http://schemas.openxmlformats.org/officeDocument/2006/relationships/hyperlink" Target="https://community.secop.gov.co/Public/Tendering/OpportunityDetail/Index?noticeUID=CO1.NTC.8608087&amp;isFromPublicArea=True&amp;isModal=False" TargetMode="External"/><Relationship Id="rId26"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5830606&amp;isFromPublicArea=True&amp;isModal=False" TargetMode="External"/><Relationship Id="rId21" Type="http://schemas.openxmlformats.org/officeDocument/2006/relationships/hyperlink" Target="https://community.secop.gov.co/Public/Tendering/OpportunityDetail/Index?noticeUID=CO1.NTC.9167646&amp;isFromPublicArea=True&amp;isModal=False" TargetMode="External"/><Relationship Id="rId7" Type="http://schemas.openxmlformats.org/officeDocument/2006/relationships/hyperlink" Target="https://community.secop.gov.co/Public/Tendering/OpportunityDetail/Index?noticeUID=CO1.NTC.7308363&amp;isFromPublicArea=True&amp;isModal=False" TargetMode="External"/><Relationship Id="rId12" Type="http://schemas.openxmlformats.org/officeDocument/2006/relationships/hyperlink" Target="https://community.secop.gov.co/Public/Tendering/OpportunityDetail/Index?noticeUID=CO1.NTC.8247678&amp;isFromPublicArea=True&amp;isModal=False" TargetMode="External"/><Relationship Id="rId17" Type="http://schemas.openxmlformats.org/officeDocument/2006/relationships/hyperlink" Target="https://operaciones.colombiacompra.gov.co/tienda-virtual-del-estado-colombiano/ordenes-compra/149285" TargetMode="External"/><Relationship Id="rId25" Type="http://schemas.openxmlformats.org/officeDocument/2006/relationships/hyperlink" Target="https://operaciones.colombiacompra.gov.co/tienda-virtual-del-estado-colombiano/ordenes-compra/148681" TargetMode="External"/><Relationship Id="rId2" Type="http://schemas.openxmlformats.org/officeDocument/2006/relationships/hyperlink" Target="https://community.secop.gov.co/Public/Tendering/OpportunityDetail/Index?noticeUID=CO1.NTC.5535787&amp;isFromPublicArea=True&amp;isModal=False" TargetMode="External"/><Relationship Id="rId16" Type="http://schemas.openxmlformats.org/officeDocument/2006/relationships/hyperlink" Target="https://community.secop.gov.co/Public/Tendering/OpportunityDetail/Index?noticeUID=CO1.NTC.8282030&amp;isFromPublicArea=True&amp;isModal=False" TargetMode="External"/><Relationship Id="rId20" Type="http://schemas.openxmlformats.org/officeDocument/2006/relationships/hyperlink" Target="https://community.secop.gov.co/Public/Tendering/OpportunityDetail/Index?noticeUID=CO1.NTC.8608087&amp;isFromPublicArea=True&amp;isModal=False" TargetMode="External"/><Relationship Id="rId1" Type="http://schemas.openxmlformats.org/officeDocument/2006/relationships/hyperlink" Target="https://community.secop.gov.co/Public/Tendering/OpportunityDetail/Index?noticeUID=CO1.NTC.5449452&amp;isFromPublicArea=True&amp;isModal=False" TargetMode="External"/><Relationship Id="rId6" Type="http://schemas.openxmlformats.org/officeDocument/2006/relationships/hyperlink" Target="https://community.secop.gov.co/Public/Tendering/OpportunityDetail/Index?noticeUID=CO1.NTC.7017536&amp;isFromPublicArea=True&amp;isModal=False" TargetMode="External"/><Relationship Id="rId11" Type="http://schemas.openxmlformats.org/officeDocument/2006/relationships/hyperlink" Target="https://community.secop.gov.co/Public/Tendering/OpportunityDetail/Index?noticeUID=CO1.NTC.8217147&amp;isFromPublicArea=True&amp;isModal=False" TargetMode="External"/><Relationship Id="rId24" Type="http://schemas.openxmlformats.org/officeDocument/2006/relationships/hyperlink" Target="https://operaciones.colombiacompra.gov.co/tienda-virtual-del-estado-colombiano/ordenes-compra/156428" TargetMode="External"/><Relationship Id="rId5" Type="http://schemas.openxmlformats.org/officeDocument/2006/relationships/hyperlink" Target="https://community.secop.gov.co/Public/Tendering/OpportunityDetail/Index?noticeUID=CO1.NTC.6049807&amp;isFromPublicArea=True&amp;isModal=False" TargetMode="External"/><Relationship Id="rId15" Type="http://schemas.openxmlformats.org/officeDocument/2006/relationships/hyperlink" Target="https://community.secop.gov.co/Public/Tendering/OpportunityDetail/Index?noticeUID=CO1.NTC.7692670&amp;isFromPublicArea=True&amp;isModal=False" TargetMode="External"/><Relationship Id="rId23" Type="http://schemas.openxmlformats.org/officeDocument/2006/relationships/hyperlink" Target="https://operaciones.colombiacompra.gov.co/tienda-virtual-del-estado-colombiano/ordenes-compra/156102" TargetMode="External"/><Relationship Id="rId10" Type="http://schemas.openxmlformats.org/officeDocument/2006/relationships/hyperlink" Target="https://community.secop.gov.co/Public/Tendering/OpportunityDetail/Index?noticeUID=CO1.NTC.8179700&amp;isFromPublicArea=True&amp;isModal=False" TargetMode="External"/><Relationship Id="rId19" Type="http://schemas.openxmlformats.org/officeDocument/2006/relationships/hyperlink" Target="https://community.secop.gov.co/Public/Tendering/OpportunityDetail/Index?noticeUID=CO1.NTC.8842617&amp;isFromPublicArea=True&amp;isModal=False" TargetMode="External"/><Relationship Id="rId4" Type="http://schemas.openxmlformats.org/officeDocument/2006/relationships/hyperlink" Target="https://community.secop.gov.co/Public/Tendering/OpportunityDetail/Index?noticeUID=CO1.NTC.5911792&amp;isFromPublicArea=True&amp;isModal=False" TargetMode="External"/><Relationship Id="rId9" Type="http://schemas.openxmlformats.org/officeDocument/2006/relationships/hyperlink" Target="https://community.secop.gov.co/Public/Tendering/OpportunityDetail/Index?noticeUID=CO1.NTC.7981094&amp;isFromPublicArea=True&amp;isModal=False" TargetMode="External"/><Relationship Id="rId14" Type="http://schemas.openxmlformats.org/officeDocument/2006/relationships/hyperlink" Target="https://community.secop.gov.co/Public/Tendering/OpportunityDetail/Index?noticeUID=CO1.NTC.7445636&amp;isFromPublicArea=True&amp;isModal=False" TargetMode="External"/><Relationship Id="rId22" Type="http://schemas.openxmlformats.org/officeDocument/2006/relationships/hyperlink" Target="https://operaciones.colombiacompra.gov.co/tienda-virtual-del-estado-colombiano/ordenes-compra/155942" TargetMode="External"/><Relationship Id="rId2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0"/>
  <sheetViews>
    <sheetView tabSelected="1" zoomScale="55" zoomScaleNormal="55" workbookViewId="0">
      <pane ySplit="5" topLeftCell="A6" activePane="bottomLeft" state="frozen"/>
      <selection pane="bottomLeft" activeCell="I23" sqref="I23"/>
    </sheetView>
  </sheetViews>
  <sheetFormatPr baseColWidth="10" defaultColWidth="11.44140625" defaultRowHeight="12.6" x14ac:dyDescent="0.2"/>
  <cols>
    <col min="1" max="1" width="22.21875" style="2" customWidth="1"/>
    <col min="2" max="2" width="45.77734375" style="2" customWidth="1"/>
    <col min="3" max="3" width="19.77734375" style="2" customWidth="1"/>
    <col min="4" max="5" width="16.21875" style="2" customWidth="1"/>
    <col min="6" max="6" width="23.21875" style="3" customWidth="1"/>
    <col min="7" max="7" width="16.44140625" style="4" customWidth="1"/>
    <col min="8" max="8" width="23.44140625" style="5" customWidth="1"/>
    <col min="9" max="9" width="17.77734375" style="2" customWidth="1"/>
    <col min="10" max="10" width="20.21875" style="2" customWidth="1"/>
    <col min="11" max="11" width="76.21875" style="2" customWidth="1"/>
    <col min="12" max="12" width="18.21875" style="2" bestFit="1" customWidth="1"/>
    <col min="13" max="16384" width="11.44140625" style="2"/>
  </cols>
  <sheetData>
    <row r="1" spans="1:67" ht="16.95" customHeight="1" x14ac:dyDescent="0.2">
      <c r="A1" s="55"/>
      <c r="B1" s="56"/>
      <c r="C1" s="46" t="s">
        <v>123</v>
      </c>
      <c r="D1" s="47"/>
      <c r="E1" s="47"/>
      <c r="F1" s="47"/>
      <c r="G1" s="47"/>
      <c r="H1" s="47"/>
      <c r="I1" s="47"/>
      <c r="J1" s="47"/>
      <c r="K1" s="48"/>
    </row>
    <row r="2" spans="1:67" ht="16.95" customHeight="1" x14ac:dyDescent="0.2">
      <c r="A2" s="57"/>
      <c r="B2" s="58"/>
      <c r="C2" s="49"/>
      <c r="D2" s="50"/>
      <c r="E2" s="50"/>
      <c r="F2" s="50"/>
      <c r="G2" s="50"/>
      <c r="H2" s="50"/>
      <c r="I2" s="50"/>
      <c r="J2" s="50"/>
      <c r="K2" s="51"/>
    </row>
    <row r="3" spans="1:67" ht="16.95" customHeight="1" thickBot="1" x14ac:dyDescent="0.25">
      <c r="A3" s="59"/>
      <c r="B3" s="60"/>
      <c r="C3" s="52"/>
      <c r="D3" s="53"/>
      <c r="E3" s="53"/>
      <c r="F3" s="53"/>
      <c r="G3" s="53"/>
      <c r="H3" s="53"/>
      <c r="I3" s="53"/>
      <c r="J3" s="53"/>
      <c r="K3" s="54"/>
    </row>
    <row r="4" spans="1:67" ht="13.2" thickBot="1" x14ac:dyDescent="0.25"/>
    <row r="5" spans="1:67" s="1" customFormat="1" ht="50.1" customHeight="1" x14ac:dyDescent="0.3">
      <c r="A5" s="7" t="s">
        <v>0</v>
      </c>
      <c r="B5" s="8" t="s">
        <v>1</v>
      </c>
      <c r="C5" s="8" t="s">
        <v>2</v>
      </c>
      <c r="D5" s="8" t="s">
        <v>3</v>
      </c>
      <c r="E5" s="9" t="s">
        <v>4</v>
      </c>
      <c r="F5" s="10" t="s">
        <v>5</v>
      </c>
      <c r="G5" s="9" t="s">
        <v>52</v>
      </c>
      <c r="H5" s="10" t="s">
        <v>51</v>
      </c>
      <c r="I5" s="8" t="s">
        <v>6</v>
      </c>
      <c r="J5" s="8" t="s">
        <v>7</v>
      </c>
      <c r="K5" s="11" t="s">
        <v>8</v>
      </c>
      <c r="L5" s="6"/>
    </row>
    <row r="6" spans="1:67" s="16" customFormat="1" ht="98.55" customHeight="1" x14ac:dyDescent="0.2">
      <c r="A6" s="12" t="s">
        <v>13</v>
      </c>
      <c r="B6" s="13" t="s">
        <v>16</v>
      </c>
      <c r="C6" s="13" t="s">
        <v>97</v>
      </c>
      <c r="D6" s="29">
        <v>45320</v>
      </c>
      <c r="E6" s="22">
        <v>45653</v>
      </c>
      <c r="F6" s="23">
        <v>34600000</v>
      </c>
      <c r="G6" s="24">
        <f>(H6*100%)/F6</f>
        <v>0.99022747109826592</v>
      </c>
      <c r="H6" s="25">
        <v>34261870.5</v>
      </c>
      <c r="I6" s="26" t="s">
        <v>23</v>
      </c>
      <c r="J6" s="26" t="s">
        <v>12</v>
      </c>
      <c r="K6" s="19" t="s">
        <v>29</v>
      </c>
    </row>
    <row r="7" spans="1:67" s="16" customFormat="1" ht="87" customHeight="1" x14ac:dyDescent="0.2">
      <c r="A7" s="12" t="s">
        <v>14</v>
      </c>
      <c r="B7" s="13" t="s">
        <v>9</v>
      </c>
      <c r="C7" s="13" t="s">
        <v>98</v>
      </c>
      <c r="D7" s="29">
        <v>45328</v>
      </c>
      <c r="E7" s="22">
        <v>45657</v>
      </c>
      <c r="F7" s="23">
        <v>29720250</v>
      </c>
      <c r="G7" s="24">
        <f t="shared" ref="G7:G8" si="0">(H7*100%)/F7</f>
        <v>1</v>
      </c>
      <c r="H7" s="25">
        <v>29720250</v>
      </c>
      <c r="I7" s="27" t="s">
        <v>10</v>
      </c>
      <c r="J7" s="26" t="s">
        <v>11</v>
      </c>
      <c r="K7" s="19" t="s">
        <v>30</v>
      </c>
    </row>
    <row r="8" spans="1:67" s="16" customFormat="1" ht="97.5" customHeight="1" x14ac:dyDescent="0.2">
      <c r="A8" s="12" t="s">
        <v>15</v>
      </c>
      <c r="B8" s="13" t="s">
        <v>17</v>
      </c>
      <c r="C8" s="13" t="s">
        <v>99</v>
      </c>
      <c r="D8" s="29">
        <v>45383</v>
      </c>
      <c r="E8" s="22">
        <v>45657</v>
      </c>
      <c r="F8" s="23">
        <v>67897232</v>
      </c>
      <c r="G8" s="24">
        <f t="shared" si="0"/>
        <v>0.99372240977364146</v>
      </c>
      <c r="H8" s="61">
        <f>57618701+9852300</f>
        <v>67471001</v>
      </c>
      <c r="I8" s="28" t="s">
        <v>28</v>
      </c>
      <c r="J8" s="26" t="s">
        <v>11</v>
      </c>
      <c r="K8" s="19" t="s">
        <v>31</v>
      </c>
      <c r="L8" s="45"/>
    </row>
    <row r="9" spans="1:67" s="16" customFormat="1" ht="101.55" customHeight="1" x14ac:dyDescent="0.2">
      <c r="A9" s="12" t="s">
        <v>50</v>
      </c>
      <c r="B9" s="13" t="s">
        <v>19</v>
      </c>
      <c r="C9" s="13" t="s">
        <v>100</v>
      </c>
      <c r="D9" s="29">
        <v>45394</v>
      </c>
      <c r="E9" s="22">
        <v>45657</v>
      </c>
      <c r="F9" s="23">
        <v>14927098</v>
      </c>
      <c r="G9" s="24">
        <f>(H9*100%)/F9</f>
        <v>0.99999933007742026</v>
      </c>
      <c r="H9" s="25">
        <v>14927088</v>
      </c>
      <c r="I9" s="26" t="s">
        <v>38</v>
      </c>
      <c r="J9" s="26" t="s">
        <v>12</v>
      </c>
      <c r="K9" s="19" t="s">
        <v>32</v>
      </c>
    </row>
    <row r="10" spans="1:67" s="17" customFormat="1" ht="128.25" customHeight="1" x14ac:dyDescent="0.2">
      <c r="A10" s="12" t="s">
        <v>20</v>
      </c>
      <c r="B10" s="13" t="s">
        <v>21</v>
      </c>
      <c r="C10" s="13" t="s">
        <v>101</v>
      </c>
      <c r="D10" s="29">
        <v>45430</v>
      </c>
      <c r="E10" s="22">
        <v>45856</v>
      </c>
      <c r="F10" s="23">
        <v>22478462</v>
      </c>
      <c r="G10" s="24">
        <f>(H10*100%)/F10</f>
        <v>0.96273000795161157</v>
      </c>
      <c r="H10" s="23">
        <v>21640689.899999999</v>
      </c>
      <c r="I10" s="26" t="s">
        <v>61</v>
      </c>
      <c r="J10" s="26" t="s">
        <v>12</v>
      </c>
      <c r="K10" s="19" t="s">
        <v>33</v>
      </c>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row>
    <row r="11" spans="1:67" s="16" customFormat="1" ht="113.4" x14ac:dyDescent="0.2">
      <c r="A11" s="18" t="s">
        <v>25</v>
      </c>
      <c r="B11" s="21" t="s">
        <v>24</v>
      </c>
      <c r="C11" s="13" t="s">
        <v>85</v>
      </c>
      <c r="D11" s="22">
        <v>45610</v>
      </c>
      <c r="E11" s="22">
        <v>45974</v>
      </c>
      <c r="F11" s="34">
        <v>29441332</v>
      </c>
      <c r="G11" s="35">
        <v>1</v>
      </c>
      <c r="H11" s="25">
        <v>29441332</v>
      </c>
      <c r="I11" s="27" t="s">
        <v>10</v>
      </c>
      <c r="J11" s="26" t="s">
        <v>22</v>
      </c>
      <c r="K11" s="33" t="s">
        <v>34</v>
      </c>
    </row>
    <row r="12" spans="1:67" s="16" customFormat="1" ht="106.5" customHeight="1" x14ac:dyDescent="0.2">
      <c r="A12" s="12" t="s">
        <v>27</v>
      </c>
      <c r="B12" s="20" t="s">
        <v>26</v>
      </c>
      <c r="C12" s="13" t="s">
        <v>102</v>
      </c>
      <c r="D12" s="29">
        <v>45636</v>
      </c>
      <c r="E12" s="22">
        <v>45688</v>
      </c>
      <c r="F12" s="23">
        <v>4525451</v>
      </c>
      <c r="G12" s="24">
        <f>(H12*100%)/F12</f>
        <v>1</v>
      </c>
      <c r="H12" s="23">
        <v>4525451</v>
      </c>
      <c r="I12" s="27" t="s">
        <v>10</v>
      </c>
      <c r="J12" s="26" t="s">
        <v>18</v>
      </c>
      <c r="K12" s="33" t="s">
        <v>60</v>
      </c>
    </row>
    <row r="13" spans="1:67" s="16" customFormat="1" ht="90" customHeight="1" x14ac:dyDescent="0.2">
      <c r="A13" s="12" t="s">
        <v>35</v>
      </c>
      <c r="B13" s="20" t="s">
        <v>36</v>
      </c>
      <c r="C13" s="13" t="s">
        <v>103</v>
      </c>
      <c r="D13" s="14">
        <v>45688</v>
      </c>
      <c r="E13" s="15">
        <v>46022</v>
      </c>
      <c r="F13" s="23">
        <v>12000000</v>
      </c>
      <c r="G13" s="24">
        <f t="shared" ref="G13:G17" si="1">(H13*100%)/F13</f>
        <v>0.79695941000000003</v>
      </c>
      <c r="H13" s="44">
        <v>9563512.9199999999</v>
      </c>
      <c r="I13" s="27" t="s">
        <v>10</v>
      </c>
      <c r="J13" s="13" t="s">
        <v>12</v>
      </c>
      <c r="K13" s="19" t="s">
        <v>37</v>
      </c>
    </row>
    <row r="14" spans="1:67" s="16" customFormat="1" ht="90" customHeight="1" x14ac:dyDescent="0.2">
      <c r="A14" s="12" t="s">
        <v>39</v>
      </c>
      <c r="B14" s="20" t="s">
        <v>40</v>
      </c>
      <c r="C14" s="13" t="s">
        <v>97</v>
      </c>
      <c r="D14" s="14">
        <v>45698</v>
      </c>
      <c r="E14" s="15" t="s">
        <v>41</v>
      </c>
      <c r="F14" s="23">
        <f>39858000+19929000</f>
        <v>59787000</v>
      </c>
      <c r="G14" s="24">
        <f t="shared" si="1"/>
        <v>0.99293232726177927</v>
      </c>
      <c r="H14" s="44">
        <v>59364445.049999997</v>
      </c>
      <c r="I14" s="13" t="s">
        <v>89</v>
      </c>
      <c r="J14" s="13" t="s">
        <v>12</v>
      </c>
      <c r="K14" s="19" t="s">
        <v>42</v>
      </c>
      <c r="L14" s="45"/>
    </row>
    <row r="15" spans="1:67" s="16" customFormat="1" ht="90" customHeight="1" x14ac:dyDescent="0.2">
      <c r="A15" s="12" t="s">
        <v>44</v>
      </c>
      <c r="B15" s="20" t="s">
        <v>45</v>
      </c>
      <c r="C15" s="13" t="s">
        <v>98</v>
      </c>
      <c r="D15" s="14" t="s">
        <v>46</v>
      </c>
      <c r="E15" s="15">
        <v>46022</v>
      </c>
      <c r="F15" s="23">
        <v>31206560</v>
      </c>
      <c r="G15" s="24">
        <f t="shared" si="1"/>
        <v>0.75</v>
      </c>
      <c r="H15" s="23">
        <v>23404920</v>
      </c>
      <c r="I15" s="27" t="s">
        <v>10</v>
      </c>
      <c r="J15" s="13" t="s">
        <v>11</v>
      </c>
      <c r="K15" s="19" t="s">
        <v>43</v>
      </c>
      <c r="L15" s="45"/>
    </row>
    <row r="16" spans="1:67" s="30" customFormat="1" ht="90" customHeight="1" x14ac:dyDescent="0.2">
      <c r="A16" s="31" t="s">
        <v>47</v>
      </c>
      <c r="B16" s="31" t="s">
        <v>48</v>
      </c>
      <c r="C16" s="13" t="s">
        <v>99</v>
      </c>
      <c r="D16" s="14">
        <v>45733</v>
      </c>
      <c r="E16" s="15">
        <v>46022</v>
      </c>
      <c r="F16" s="32">
        <v>172100000</v>
      </c>
      <c r="G16" s="24">
        <f t="shared" si="1"/>
        <v>0.49786211504938988</v>
      </c>
      <c r="H16" s="23">
        <v>85682070</v>
      </c>
      <c r="I16" s="13" t="s">
        <v>124</v>
      </c>
      <c r="J16" s="13" t="s">
        <v>11</v>
      </c>
      <c r="K16" s="19" t="s">
        <v>49</v>
      </c>
      <c r="L16" s="45"/>
    </row>
    <row r="17" spans="1:13" s="30" customFormat="1" ht="95.25" customHeight="1" x14ac:dyDescent="0.2">
      <c r="A17" s="31" t="s">
        <v>53</v>
      </c>
      <c r="B17" s="31" t="s">
        <v>54</v>
      </c>
      <c r="C17" s="13" t="s">
        <v>100</v>
      </c>
      <c r="D17" s="14">
        <v>45803</v>
      </c>
      <c r="E17" s="15">
        <v>46022</v>
      </c>
      <c r="F17" s="32">
        <v>22500000</v>
      </c>
      <c r="G17" s="24">
        <f t="shared" si="1"/>
        <v>0.85354737777777778</v>
      </c>
      <c r="H17" s="25">
        <v>19204816</v>
      </c>
      <c r="I17" s="27" t="s">
        <v>10</v>
      </c>
      <c r="J17" s="13" t="s">
        <v>12</v>
      </c>
      <c r="K17" s="19" t="s">
        <v>55</v>
      </c>
      <c r="L17" s="45"/>
    </row>
    <row r="18" spans="1:13" s="30" customFormat="1" ht="95.25" customHeight="1" x14ac:dyDescent="0.2">
      <c r="A18" s="31" t="s">
        <v>56</v>
      </c>
      <c r="B18" s="31" t="s">
        <v>57</v>
      </c>
      <c r="C18" s="13" t="s">
        <v>58</v>
      </c>
      <c r="D18" s="14">
        <v>45812</v>
      </c>
      <c r="E18" s="15">
        <v>46010</v>
      </c>
      <c r="F18" s="32">
        <v>21576000</v>
      </c>
      <c r="G18" s="24">
        <f t="shared" ref="G18" si="2">(H18*100%)/F18</f>
        <v>1</v>
      </c>
      <c r="H18" s="25">
        <v>21576000</v>
      </c>
      <c r="I18" s="13" t="s">
        <v>91</v>
      </c>
      <c r="J18" s="13" t="s">
        <v>11</v>
      </c>
      <c r="K18" s="19" t="s">
        <v>59</v>
      </c>
      <c r="L18" s="39"/>
      <c r="M18" s="39"/>
    </row>
    <row r="19" spans="1:13" s="30" customFormat="1" ht="95.25" customHeight="1" x14ac:dyDescent="0.2">
      <c r="A19" s="31" t="s">
        <v>62</v>
      </c>
      <c r="B19" s="31" t="s">
        <v>63</v>
      </c>
      <c r="C19" s="13" t="s">
        <v>64</v>
      </c>
      <c r="D19" s="14">
        <v>45820</v>
      </c>
      <c r="E19" s="15">
        <v>46010</v>
      </c>
      <c r="F19" s="32">
        <v>3000000</v>
      </c>
      <c r="G19" s="24">
        <f t="shared" ref="G19" si="3">(H19*100%)/F19</f>
        <v>0.66666666666666663</v>
      </c>
      <c r="H19" s="25">
        <v>2000000</v>
      </c>
      <c r="I19" s="27" t="s">
        <v>10</v>
      </c>
      <c r="J19" s="13" t="s">
        <v>12</v>
      </c>
      <c r="K19" s="19" t="s">
        <v>65</v>
      </c>
      <c r="L19" s="2"/>
      <c r="M19" s="2"/>
    </row>
    <row r="20" spans="1:13" s="30" customFormat="1" ht="130.94999999999999" customHeight="1" x14ac:dyDescent="0.2">
      <c r="A20" s="31" t="s">
        <v>66</v>
      </c>
      <c r="B20" s="31" t="s">
        <v>67</v>
      </c>
      <c r="C20" s="13" t="s">
        <v>68</v>
      </c>
      <c r="D20" s="14">
        <v>45826</v>
      </c>
      <c r="E20" s="15">
        <v>46346</v>
      </c>
      <c r="F20" s="32">
        <v>20338756</v>
      </c>
      <c r="G20" s="24">
        <f t="shared" ref="G20:G21" si="4">(H20*100%)/F20</f>
        <v>0.99350673020513147</v>
      </c>
      <c r="H20" s="25">
        <v>20206690.969999999</v>
      </c>
      <c r="I20" s="13" t="s">
        <v>90</v>
      </c>
      <c r="J20" s="13" t="s">
        <v>12</v>
      </c>
      <c r="K20" s="19" t="s">
        <v>69</v>
      </c>
      <c r="L20" s="2"/>
      <c r="M20" s="2"/>
    </row>
    <row r="21" spans="1:13" s="39" customFormat="1" ht="130.94999999999999" customHeight="1" x14ac:dyDescent="0.2">
      <c r="A21" s="40" t="s">
        <v>70</v>
      </c>
      <c r="B21" s="31" t="s">
        <v>71</v>
      </c>
      <c r="C21" s="31" t="s">
        <v>72</v>
      </c>
      <c r="D21" s="36">
        <v>45848</v>
      </c>
      <c r="E21" s="36">
        <v>45884</v>
      </c>
      <c r="F21" s="32">
        <v>3627919</v>
      </c>
      <c r="G21" s="24">
        <f t="shared" si="4"/>
        <v>1</v>
      </c>
      <c r="H21" s="32">
        <v>3627919</v>
      </c>
      <c r="I21" s="31" t="s">
        <v>83</v>
      </c>
      <c r="J21" s="37" t="s">
        <v>12</v>
      </c>
      <c r="K21" s="38" t="s">
        <v>73</v>
      </c>
      <c r="L21" s="39">
        <f t="shared" ref="L21:L22" si="5">+F21-H21</f>
        <v>0</v>
      </c>
    </row>
    <row r="22" spans="1:13" s="39" customFormat="1" ht="130.94999999999999" customHeight="1" x14ac:dyDescent="0.2">
      <c r="A22" s="31" t="s">
        <v>74</v>
      </c>
      <c r="B22" s="31" t="s">
        <v>75</v>
      </c>
      <c r="C22" s="31" t="s">
        <v>76</v>
      </c>
      <c r="D22" s="36">
        <v>45852</v>
      </c>
      <c r="E22" s="41">
        <v>45908</v>
      </c>
      <c r="F22" s="32">
        <v>1749226</v>
      </c>
      <c r="G22" s="24">
        <f t="shared" ref="G22" si="6">(H22*100%)/F22</f>
        <v>1</v>
      </c>
      <c r="H22" s="61">
        <v>1749226</v>
      </c>
      <c r="I22" s="31" t="s">
        <v>92</v>
      </c>
      <c r="J22" s="31" t="s">
        <v>77</v>
      </c>
      <c r="K22" s="38" t="s">
        <v>78</v>
      </c>
      <c r="L22" s="2">
        <f t="shared" si="5"/>
        <v>0</v>
      </c>
      <c r="M22" s="2"/>
    </row>
    <row r="23" spans="1:13" s="39" customFormat="1" ht="130.94999999999999" customHeight="1" x14ac:dyDescent="0.2">
      <c r="A23" s="31" t="s">
        <v>79</v>
      </c>
      <c r="B23" s="31" t="s">
        <v>81</v>
      </c>
      <c r="C23" s="31" t="s">
        <v>80</v>
      </c>
      <c r="D23" s="36">
        <v>45877</v>
      </c>
      <c r="E23" s="41">
        <v>46010</v>
      </c>
      <c r="F23" s="32">
        <v>201574800</v>
      </c>
      <c r="G23" s="24">
        <v>1</v>
      </c>
      <c r="H23" s="32">
        <v>201574800</v>
      </c>
      <c r="I23" s="27" t="s">
        <v>10</v>
      </c>
      <c r="J23" s="31" t="s">
        <v>88</v>
      </c>
      <c r="K23" s="38" t="s">
        <v>82</v>
      </c>
      <c r="L23" s="2"/>
      <c r="M23" s="2"/>
    </row>
    <row r="24" spans="1:13" ht="126" x14ac:dyDescent="0.2">
      <c r="A24" s="31" t="s">
        <v>84</v>
      </c>
      <c r="B24" s="31" t="s">
        <v>87</v>
      </c>
      <c r="C24" s="31" t="s">
        <v>85</v>
      </c>
      <c r="D24" s="36">
        <v>45884</v>
      </c>
      <c r="E24" s="41">
        <v>45975</v>
      </c>
      <c r="F24" s="32">
        <v>10504000</v>
      </c>
      <c r="G24" s="24">
        <f t="shared" ref="G24" si="7">(H24*100%)/F24</f>
        <v>1</v>
      </c>
      <c r="H24" s="32">
        <v>10504000</v>
      </c>
      <c r="I24" s="27" t="s">
        <v>10</v>
      </c>
      <c r="J24" s="13" t="s">
        <v>11</v>
      </c>
      <c r="K24" s="38" t="s">
        <v>86</v>
      </c>
      <c r="L24" s="39"/>
      <c r="M24" s="39"/>
    </row>
    <row r="25" spans="1:13" ht="88.8" customHeight="1" x14ac:dyDescent="0.2">
      <c r="A25" s="31" t="s">
        <v>93</v>
      </c>
      <c r="B25" s="31" t="s">
        <v>94</v>
      </c>
      <c r="C25" s="31" t="s">
        <v>95</v>
      </c>
      <c r="D25" s="36">
        <v>45933</v>
      </c>
      <c r="E25" s="41">
        <v>46010</v>
      </c>
      <c r="F25" s="32">
        <v>12000000</v>
      </c>
      <c r="G25" s="24"/>
      <c r="H25" s="32"/>
      <c r="I25" s="27" t="s">
        <v>10</v>
      </c>
      <c r="J25" s="13" t="s">
        <v>11</v>
      </c>
      <c r="K25" s="38" t="s">
        <v>96</v>
      </c>
    </row>
    <row r="26" spans="1:13" ht="88.8" customHeight="1" x14ac:dyDescent="0.2">
      <c r="A26" s="31" t="s">
        <v>104</v>
      </c>
      <c r="B26" s="31" t="s">
        <v>105</v>
      </c>
      <c r="C26" s="31" t="s">
        <v>85</v>
      </c>
      <c r="D26" s="36">
        <v>45975</v>
      </c>
      <c r="E26" s="41">
        <v>46340</v>
      </c>
      <c r="F26" s="32">
        <v>81931266</v>
      </c>
      <c r="G26" s="24"/>
      <c r="H26" s="32"/>
      <c r="I26" s="27" t="s">
        <v>10</v>
      </c>
      <c r="J26" s="13" t="s">
        <v>11</v>
      </c>
      <c r="K26" s="38" t="s">
        <v>86</v>
      </c>
    </row>
    <row r="27" spans="1:13" ht="136.80000000000001" customHeight="1" x14ac:dyDescent="0.2">
      <c r="A27" s="31" t="s">
        <v>106</v>
      </c>
      <c r="B27" s="31" t="s">
        <v>107</v>
      </c>
      <c r="C27" s="31" t="s">
        <v>108</v>
      </c>
      <c r="D27" s="36">
        <v>45986</v>
      </c>
      <c r="E27" s="36">
        <v>46020</v>
      </c>
      <c r="F27" s="42">
        <v>164516340.49000001</v>
      </c>
      <c r="G27" s="24"/>
      <c r="H27" s="32"/>
      <c r="I27" s="27" t="s">
        <v>10</v>
      </c>
      <c r="J27" s="31" t="s">
        <v>109</v>
      </c>
      <c r="K27" s="43" t="s">
        <v>110</v>
      </c>
      <c r="L27" s="39"/>
      <c r="M27" s="39"/>
    </row>
    <row r="28" spans="1:13" ht="136.80000000000001" customHeight="1" x14ac:dyDescent="0.2">
      <c r="A28" s="31" t="s">
        <v>111</v>
      </c>
      <c r="B28" s="31" t="s">
        <v>112</v>
      </c>
      <c r="C28" s="31" t="s">
        <v>113</v>
      </c>
      <c r="D28" s="36">
        <v>45986</v>
      </c>
      <c r="E28" s="36">
        <v>46022</v>
      </c>
      <c r="F28" s="42">
        <v>14711600</v>
      </c>
      <c r="G28" s="24"/>
      <c r="H28" s="32"/>
      <c r="I28" s="27" t="s">
        <v>10</v>
      </c>
      <c r="J28" s="31" t="s">
        <v>114</v>
      </c>
      <c r="K28" s="38" t="s">
        <v>115</v>
      </c>
    </row>
    <row r="29" spans="1:13" ht="136.80000000000001" customHeight="1" x14ac:dyDescent="0.2">
      <c r="A29" s="31" t="s">
        <v>116</v>
      </c>
      <c r="B29" s="31" t="s">
        <v>117</v>
      </c>
      <c r="C29" s="31" t="s">
        <v>118</v>
      </c>
      <c r="D29" s="36">
        <v>45987</v>
      </c>
      <c r="E29" s="36">
        <v>46010</v>
      </c>
      <c r="F29" s="42">
        <v>33610000</v>
      </c>
      <c r="G29" s="24"/>
      <c r="H29" s="32"/>
      <c r="I29" s="27" t="s">
        <v>10</v>
      </c>
      <c r="J29" s="31" t="s">
        <v>114</v>
      </c>
      <c r="K29" s="38" t="s">
        <v>119</v>
      </c>
    </row>
    <row r="30" spans="1:13" ht="136.80000000000001" customHeight="1" x14ac:dyDescent="0.2">
      <c r="A30" s="31" t="s">
        <v>120</v>
      </c>
      <c r="B30" s="31" t="s">
        <v>121</v>
      </c>
      <c r="C30" s="31" t="s">
        <v>118</v>
      </c>
      <c r="D30" s="36">
        <v>45992</v>
      </c>
      <c r="E30" s="36">
        <v>46010</v>
      </c>
      <c r="F30" s="42">
        <v>30600000</v>
      </c>
      <c r="G30" s="24"/>
      <c r="H30" s="32"/>
      <c r="I30" s="27" t="s">
        <v>10</v>
      </c>
      <c r="J30" s="31" t="s">
        <v>114</v>
      </c>
      <c r="K30" s="38" t="s">
        <v>122</v>
      </c>
    </row>
  </sheetData>
  <sortState xmlns:xlrd2="http://schemas.microsoft.com/office/spreadsheetml/2017/richdata2" ref="A6:J7">
    <sortCondition ref="A5:A7"/>
  </sortState>
  <mergeCells count="2">
    <mergeCell ref="C1:K3"/>
    <mergeCell ref="A1:B3"/>
  </mergeCells>
  <hyperlinks>
    <hyperlink ref="K6" r:id="rId1" xr:uid="{CC7C5B1A-1562-4C9A-9BEE-1E7DE1708D0E}"/>
    <hyperlink ref="K7" r:id="rId2" xr:uid="{2E986AB2-E7A1-4ED8-8F6D-02CF97C18950}"/>
    <hyperlink ref="K8" r:id="rId3" xr:uid="{57486F10-DAD0-4699-B44D-787869B92A5F}"/>
    <hyperlink ref="K9" r:id="rId4" xr:uid="{1C50EF61-2C13-45D2-8088-1F963E87C297}"/>
    <hyperlink ref="K10" r:id="rId5" xr:uid="{04890B5D-140A-4030-BE56-02D60BD178D4}"/>
    <hyperlink ref="K11" r:id="rId6" xr:uid="{BACA348A-4976-4780-9708-300D2C77D796}"/>
    <hyperlink ref="K13" r:id="rId7" xr:uid="{7CFD4CDD-4454-4FAA-A02E-BA74B59BDC64}"/>
    <hyperlink ref="K16" r:id="rId8" xr:uid="{3F2762C6-ECE2-45DE-A7C3-ABC28D139713}"/>
    <hyperlink ref="K17" r:id="rId9" xr:uid="{E65CB712-A437-4418-A4AC-D85283D0EE9B}"/>
    <hyperlink ref="K18" r:id="rId10" xr:uid="{D0DB9767-B4FB-49DA-8A90-B40EC95CF88F}"/>
    <hyperlink ref="K19" r:id="rId11" xr:uid="{13384480-9F44-4CAC-B105-A33A405B8BEB}"/>
    <hyperlink ref="K20" r:id="rId12" xr:uid="{F92E3B6E-6D6C-4BB1-8B2C-B08AF4399AE0}"/>
    <hyperlink ref="K12" r:id="rId13" xr:uid="{34A0E324-5C09-4310-A439-212D6BE7FA27}"/>
    <hyperlink ref="K14" r:id="rId14" xr:uid="{F658D986-D7A8-4DCA-B136-7BBD82A639E9}"/>
    <hyperlink ref="K15" r:id="rId15" xr:uid="{8725B858-C39D-4F45-B472-D7B5ACA49407}"/>
    <hyperlink ref="K21" r:id="rId16" xr:uid="{32F9D40C-E40E-42F1-B52E-F30BD4C590E4}"/>
    <hyperlink ref="K23" r:id="rId17" xr:uid="{56455567-43C6-4E4A-ADB2-19D2B8139C3B}"/>
    <hyperlink ref="K24" r:id="rId18" xr:uid="{75968A24-B3B7-4A96-8F9C-9DF36A4AC1A9}"/>
    <hyperlink ref="K25" r:id="rId19" xr:uid="{A66A18E9-E628-4AF1-AE83-FF61A24DD7DD}"/>
    <hyperlink ref="K26" r:id="rId20" xr:uid="{9B60F97F-DA64-4DED-877D-F53ECAFDB03E}"/>
    <hyperlink ref="K27" r:id="rId21" xr:uid="{E7A33F20-1613-4918-AFC1-972BAEB26EED}"/>
    <hyperlink ref="K28" r:id="rId22" xr:uid="{341FC658-A88C-4F50-B688-E6B2D8959DEB}"/>
    <hyperlink ref="K29" r:id="rId23" xr:uid="{B9099EEC-1DD1-4A08-AE1C-537F1EF50168}"/>
    <hyperlink ref="K30" r:id="rId24" xr:uid="{A0840F8F-EF30-4671-BF33-B45C92B1AF52}"/>
    <hyperlink ref="K22" r:id="rId25" xr:uid="{8D35D206-34F1-4ACD-BDDC-6E5F06596135}"/>
  </hyperlinks>
  <pageMargins left="0.7" right="0.7" top="0.75" bottom="0.75" header="0.3" footer="0.3"/>
  <pageSetup orientation="portrait" r:id="rId26"/>
  <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dc:creator>
  <cp:keywords/>
  <dc:description/>
  <cp:lastModifiedBy>Luz Angelica Sierra Beltran</cp:lastModifiedBy>
  <cp:revision/>
  <dcterms:created xsi:type="dcterms:W3CDTF">2022-02-02T22:15:54Z</dcterms:created>
  <dcterms:modified xsi:type="dcterms:W3CDTF">2025-12-05T14:38:56Z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2025-12-02T02:17:16Z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12ffdca9-5fdb-405c-92b7-5a9e3cba861d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