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9" documentId="8_{8E2DEF42-2E90-4E61-A3F2-AAB84B3517CC}" xr6:coauthVersionLast="47" xr6:coauthVersionMax="47" xr10:uidLastSave="{CD4CA666-803C-4226-B69B-48E0180E6FBB}"/>
  <bookViews>
    <workbookView xWindow="-120" yWindow="-120" windowWidth="29040" windowHeight="15720" tabRatio="766" xr2:uid="{00000000-000D-0000-FFFF-FFFF00000000}"/>
  </bookViews>
  <sheets>
    <sheet name="MAYO" sheetId="24" r:id="rId1"/>
    <sheet name="Copia" sheetId="26" state="hidden" r:id="rId2"/>
    <sheet name="Hoja1" sheetId="25" state="hidden" r:id="rId3"/>
  </sheets>
  <definedNames>
    <definedName name="_xlnm.Print_Area" localSheetId="1">Copia!$A$1:$R$71</definedName>
    <definedName name="_xlnm.Print_Area" localSheetId="0">MAYO!$A$1:$R$70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4" l="1"/>
  <c r="G8" i="24"/>
  <c r="Q25" i="24"/>
  <c r="Q24" i="24" s="1"/>
  <c r="Q23" i="24" s="1"/>
  <c r="Q27" i="24"/>
  <c r="Q26" i="24"/>
  <c r="Q11" i="24"/>
  <c r="I10" i="24"/>
  <c r="H23" i="24"/>
  <c r="H9" i="24"/>
  <c r="H15" i="24"/>
  <c r="H14" i="24" s="1"/>
  <c r="H20" i="24"/>
  <c r="H24" i="24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N23" i="26" l="1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H8" i="24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M26" i="24" l="1"/>
  <c r="K26" i="24"/>
  <c r="I26" i="24"/>
  <c r="J27" i="24"/>
  <c r="Q12" i="24"/>
  <c r="Q10" i="24" s="1"/>
  <c r="Q13" i="24"/>
  <c r="Q16" i="24"/>
  <c r="O10" i="24" l="1"/>
  <c r="P25" i="24"/>
  <c r="Q22" i="24"/>
  <c r="Q19" i="24"/>
  <c r="Q18" i="24"/>
  <c r="G21" i="24"/>
  <c r="Q17" i="24" l="1"/>
  <c r="Q14" i="24" s="1"/>
  <c r="Q9" i="24"/>
  <c r="I9" i="24"/>
  <c r="Q21" i="24"/>
  <c r="Q20" i="24" s="1"/>
  <c r="P27" i="24"/>
  <c r="N27" i="24"/>
  <c r="L27" i="24"/>
  <c r="O26" i="24"/>
  <c r="G26" i="24"/>
  <c r="J26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Q8" i="24" l="1"/>
  <c r="O23" i="24"/>
  <c r="P24" i="24"/>
  <c r="P23" i="24" s="1"/>
  <c r="N9" i="24"/>
  <c r="N20" i="24"/>
  <c r="J9" i="24"/>
  <c r="G14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J23" i="24" s="1"/>
  <c r="L24" i="24"/>
  <c r="L23" i="24" s="1"/>
  <c r="N24" i="24"/>
  <c r="N23" i="24" s="1"/>
  <c r="L26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J17" i="24" s="1"/>
  <c r="I14" i="24" l="1"/>
  <c r="J14" i="24" s="1"/>
  <c r="I8" i="24" l="1"/>
  <c r="J8" i="24" s="1"/>
  <c r="L19" i="24"/>
  <c r="K17" i="24"/>
  <c r="K14" i="24" s="1"/>
  <c r="L17" i="24" l="1"/>
  <c r="L14" i="24"/>
  <c r="K8" i="24"/>
  <c r="L8" i="24" s="1"/>
</calcChain>
</file>

<file path=xl/sharedStrings.xml><?xml version="1.0" encoding="utf-8"?>
<sst xmlns="http://schemas.openxmlformats.org/spreadsheetml/2006/main" count="237" uniqueCount="71">
  <si>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</si>
  <si>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</si>
  <si>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</si>
  <si>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</si>
  <si>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</si>
  <si>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</si>
  <si>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</si>
  <si>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</si>
  <si>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</si>
  <si>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</si>
  <si>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</si>
  <si>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</si>
  <si>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</si>
  <si>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</si>
  <si>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</si>
  <si>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</si>
  <si>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</si>
  <si>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</si>
  <si>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</si>
  <si>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</si>
  <si>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</si>
  <si>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</si>
  <si>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</si>
  <si>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</si>
  <si>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</si>
  <si>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</si>
  <si>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</si>
  <si>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</si>
  <si>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</si>
  <si>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</si>
  <si>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</si>
  <si>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</si>
  <si>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</si>
  <si>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</si>
  <si>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</si>
  <si>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</si>
  <si>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</si>
  <si>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</si>
  <si>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</si>
  <si>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</si>
  <si>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</si>
  <si>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</si>
  <si>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</si>
  <si>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</si>
  <si>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</si>
  <si>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</si>
  <si>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</si>
  <si>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</si>
  <si>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</si>
  <si>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</si>
  <si>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</si>
  <si>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</si>
  <si>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</si>
  <si>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</si>
  <si>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</si>
  <si>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</si>
  <si>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</si>
  <si>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</si>
  <si>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</si>
  <si>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</si>
  <si>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</si>
  <si>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</si>
  <si>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</si>
  <si>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</si>
  <si>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</si>
  <si>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</si>
  <si>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</si>
  <si>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</si>
  <si>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</si>
  <si>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</si>
  <si>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PERIODO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</si>
</sst>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0;\-&quot;$&quot;\ #,##0.0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2"/>
      <color rgb="FF000000"/>
      <name val="Times New Roman"/>
      <family val="1"/>
    </font>
    <font>
      <sz val="14"/>
      <color rgb="FF000000"/>
      <name val="Helvetica-Light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3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65" fontId="14" fillId="0" borderId="0" xfId="0" applyNumberFormat="1" applyFont="1" applyAlignment="1">
      <alignment horizontal="right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left" vertical="center" wrapText="1" readingOrder="1"/>
    </xf>
    <xf numFmtId="164" fontId="5" fillId="0" borderId="24" xfId="0" applyNumberFormat="1" applyFont="1" applyBorder="1" applyAlignment="1">
      <alignment horizontal="center" vertical="center" wrapText="1" readingOrder="1"/>
    </xf>
    <xf numFmtId="10" fontId="5" fillId="0" borderId="24" xfId="1" applyNumberFormat="1" applyFont="1" applyBorder="1" applyAlignment="1">
      <alignment horizontal="center" vertical="center" wrapText="1" readingOrder="1"/>
    </xf>
    <xf numFmtId="10" fontId="5" fillId="0" borderId="24" xfId="1" applyNumberFormat="1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4" xfId="1" applyNumberFormat="1" applyFont="1" applyFill="1" applyBorder="1" applyAlignment="1">
      <alignment horizontal="center" vertical="center" wrapText="1" readingOrder="1"/>
    </xf>
    <xf numFmtId="0" fontId="9" fillId="2" borderId="25" xfId="0" applyFont="1" applyFill="1" applyBorder="1" applyAlignment="1">
      <alignment horizontal="center" vertical="center" wrapText="1" readingOrder="1"/>
    </xf>
    <xf numFmtId="0" fontId="9" fillId="2" borderId="26" xfId="0" applyFont="1" applyFill="1" applyBorder="1" applyAlignment="1">
      <alignment horizontal="center" vertical="center" wrapText="1" readingOrder="1"/>
    </xf>
    <xf numFmtId="0" fontId="11" fillId="2" borderId="26" xfId="0" applyFont="1" applyFill="1" applyBorder="1" applyAlignment="1">
      <alignment horizontal="center" vertical="center" wrapText="1" readingOrder="1"/>
    </xf>
    <xf numFmtId="0" fontId="9" fillId="2" borderId="27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(MAYO!$G$7,MAYO!$H$7,MAYO!$I$7,MAYO!$K$7,MAYO!$M$7,MAYO!$O$7)</c15:sqref>
                  </c15:fullRef>
                </c:ext>
              </c:extLst>
              <c:f>(MAYO!$G$7,MAYO!$I$7,MAYO!$K$7,MAYO!$M$7,MAYO!$O$7)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(MAYO!$G$8,MAYO!$H$8,MAYO!$I$8,MAYO!$K$8,MAYO!$M$8,MAYO!$O$8)</c15:sqref>
                  </c15:fullRef>
                </c:ext>
              </c:extLst>
              <c:f>(MAYO!$G$8,MAYO!$I$8,MAYO!$K$8,MAYO!$M$8,MAYO!$O$8)</c:f>
              <c:numCache>
                <c:formatCode>[$-1240A]"$"\ #,##0.00;\-"$"\ #,##0.00</c:formatCode>
                <c:ptCount val="5"/>
                <c:pt idx="0">
                  <c:v>17029000000</c:v>
                </c:pt>
                <c:pt idx="1">
                  <c:v>16229003867</c:v>
                </c:pt>
                <c:pt idx="2">
                  <c:v>5345220929</c:v>
                </c:pt>
                <c:pt idx="3">
                  <c:v>5105976299.7299995</c:v>
                </c:pt>
                <c:pt idx="4">
                  <c:v>5105976299.7299995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(MAYO!$G$7,MAYO!$I$7,MAYO!$K$7,MAYO!$M$7,MAYO!$O$7)</c15:sqref>
                  </c15:fullRef>
                </c:ext>
              </c:extLst>
              <c:f>(MAYO!$I$7,MAYO!$K$7,MAYO!$M$7,MAYO!$O$7)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(MAYO!$G$8,MAYO!$I$8,MAYO!$K$8,MAYO!$M$8,MAYO!$O$8)</c15:sqref>
                  </c15:fullRef>
                </c:ext>
              </c:extLst>
              <c:f>(MAYO!$I$8,MAYO!$K$8,MAYO!$M$8,MAYO!$O$8)</c:f>
              <c:numCache>
                <c:formatCode>[$-1240A]"$"\ #,##0.00;\-"$"\ #,##0.00</c:formatCode>
                <c:ptCount val="4"/>
                <c:pt idx="0">
                  <c:v>16229003867</c:v>
                </c:pt>
                <c:pt idx="1">
                  <c:v>5345220929</c:v>
                </c:pt>
                <c:pt idx="2">
                  <c:v>5105976299.7299995</c:v>
                </c:pt>
                <c:pt idx="3">
                  <c:v>5105976299.7299995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0</xdr:row>
      <xdr:rowOff>30270</xdr:rowOff>
    </xdr:from>
    <xdr:to>
      <xdr:col>18</xdr:col>
      <xdr:colOff>20616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437429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0"/>
  <sheetViews>
    <sheetView showGridLines="0" tabSelected="1" topLeftCell="G1" zoomScale="98" zoomScaleNormal="98" zoomScaleSheetLayoutView="70" workbookViewId="0">
      <selection activeCell="S20" sqref="S20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9.5703125" style="1" customWidth="1"/>
    <col min="11" max="11" width="25.85546875" style="1" bestFit="1" customWidth="1"/>
    <col min="12" max="12" width="9.5703125" style="1" customWidth="1"/>
    <col min="13" max="13" width="25.140625" style="1" bestFit="1" customWidth="1"/>
    <col min="14" max="14" width="9.5703125" style="1" customWidth="1"/>
    <col min="15" max="15" width="25.140625" style="1" bestFit="1" customWidth="1"/>
    <col min="16" max="16" width="9.5703125" style="1" customWidth="1"/>
    <col min="17" max="17" width="26.140625" style="1" bestFit="1" customWidth="1"/>
    <col min="18" max="18" width="3" style="1" customWidth="1"/>
    <col min="19" max="19" width="20.7109375" style="1" bestFit="1" customWidth="1"/>
    <col min="20" max="16384" width="11.42578125" style="1"/>
  </cols>
  <sheetData>
    <row r="1" spans="1:21" ht="24.75" customHeight="1"/>
    <row r="2" spans="1:21" ht="15.7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21" ht="20.25">
      <c r="B3" s="16" t="s">
        <v>0</v>
      </c>
      <c r="C3" s="16" t="s">
        <v>0</v>
      </c>
      <c r="D3" s="16" t="s">
        <v>0</v>
      </c>
      <c r="E3" s="16" t="s">
        <v>0</v>
      </c>
      <c r="F3" s="100" t="s">
        <v>1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21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70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21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 ht="15.75">
      <c r="A6" s="18"/>
      <c r="B6" s="16"/>
      <c r="C6" s="16"/>
      <c r="D6" s="16"/>
      <c r="E6" s="16"/>
      <c r="G6" s="65"/>
      <c r="H6" s="27"/>
      <c r="I6" s="27"/>
      <c r="J6" s="27"/>
      <c r="K6" s="27"/>
      <c r="L6" s="27"/>
      <c r="M6" s="27"/>
      <c r="N6" s="27"/>
      <c r="O6" s="27"/>
    </row>
    <row r="7" spans="1:21" ht="35.1" customHeight="1">
      <c r="B7" s="95" t="s">
        <v>2</v>
      </c>
      <c r="C7" s="96" t="s">
        <v>3</v>
      </c>
      <c r="D7" s="96" t="s">
        <v>4</v>
      </c>
      <c r="E7" s="96" t="s">
        <v>5</v>
      </c>
      <c r="F7" s="96" t="s">
        <v>6</v>
      </c>
      <c r="G7" s="96" t="s">
        <v>7</v>
      </c>
      <c r="H7" s="96" t="s">
        <v>8</v>
      </c>
      <c r="I7" s="96" t="s">
        <v>9</v>
      </c>
      <c r="J7" s="97" t="s">
        <v>10</v>
      </c>
      <c r="K7" s="96" t="s">
        <v>11</v>
      </c>
      <c r="L7" s="97" t="s">
        <v>12</v>
      </c>
      <c r="M7" s="96" t="s">
        <v>13</v>
      </c>
      <c r="N7" s="97" t="s">
        <v>14</v>
      </c>
      <c r="O7" s="96" t="s">
        <v>15</v>
      </c>
      <c r="P7" s="97" t="s">
        <v>16</v>
      </c>
      <c r="Q7" s="98" t="s">
        <v>17</v>
      </c>
    </row>
    <row r="8" spans="1:21" ht="27" customHeight="1">
      <c r="B8" s="83" t="s">
        <v>18</v>
      </c>
      <c r="C8" s="84" t="s">
        <v>19</v>
      </c>
      <c r="D8" s="84">
        <v>10</v>
      </c>
      <c r="E8" s="84" t="s">
        <v>20</v>
      </c>
      <c r="F8" s="85" t="s">
        <v>21</v>
      </c>
      <c r="G8" s="86">
        <f>+G9+G14+G20+G23</f>
        <v>17029000000</v>
      </c>
      <c r="H8" s="86">
        <f>+H9+H14+H20+H23</f>
        <v>0</v>
      </c>
      <c r="I8" s="86">
        <f>+I9+I14+I20+I23</f>
        <v>16229003867</v>
      </c>
      <c r="J8" s="87">
        <f t="shared" ref="J8:J27" si="0">+I8/G8</f>
        <v>0.95302154366081393</v>
      </c>
      <c r="K8" s="86">
        <f>+K9+K14+K20+K23</f>
        <v>5345220929</v>
      </c>
      <c r="L8" s="88">
        <f t="shared" ref="L8:L27" si="1">+K8/G8</f>
        <v>0.3138893023078278</v>
      </c>
      <c r="M8" s="86">
        <f>+M9+M14+M20+M23</f>
        <v>5105976299.7299995</v>
      </c>
      <c r="N8" s="88">
        <f t="shared" ref="N8:N27" si="2">+M8/G8</f>
        <v>0.29984005518409768</v>
      </c>
      <c r="O8" s="86">
        <f>+O9+O14+O20+O23</f>
        <v>5105976299.7299995</v>
      </c>
      <c r="P8" s="94">
        <f>+O8/G8</f>
        <v>0.29984005518409768</v>
      </c>
      <c r="Q8" s="86">
        <f>+Q9+Q14+Q20+Q23</f>
        <v>11923023700.27</v>
      </c>
      <c r="S8" s="26"/>
    </row>
    <row r="9" spans="1:21" ht="27" customHeight="1">
      <c r="B9" s="72" t="s">
        <v>22</v>
      </c>
      <c r="C9" s="73" t="s">
        <v>19</v>
      </c>
      <c r="D9" s="73">
        <v>10</v>
      </c>
      <c r="E9" s="73" t="s">
        <v>20</v>
      </c>
      <c r="F9" s="74" t="s">
        <v>23</v>
      </c>
      <c r="G9" s="75">
        <f>+G10</f>
        <v>15775000000</v>
      </c>
      <c r="H9" s="75">
        <f>+H10</f>
        <v>0</v>
      </c>
      <c r="I9" s="75">
        <f>+I10</f>
        <v>15775000000</v>
      </c>
      <c r="J9" s="76">
        <f t="shared" si="0"/>
        <v>1</v>
      </c>
      <c r="K9" s="75">
        <f>+K10</f>
        <v>5052141292</v>
      </c>
      <c r="L9" s="76">
        <f t="shared" si="1"/>
        <v>0.32026252247226622</v>
      </c>
      <c r="M9" s="75">
        <f>+M10</f>
        <v>5052141292</v>
      </c>
      <c r="N9" s="76">
        <f t="shared" si="2"/>
        <v>0.32026252247226622</v>
      </c>
      <c r="O9" s="75">
        <f>+O10</f>
        <v>5052141292</v>
      </c>
      <c r="P9" s="76">
        <f t="shared" ref="P9:P27" si="3">+O9/G9</f>
        <v>0.32026252247226622</v>
      </c>
      <c r="Q9" s="75">
        <f>+Q10</f>
        <v>10722858708</v>
      </c>
    </row>
    <row r="10" spans="1:21" ht="27" customHeight="1">
      <c r="B10" s="66" t="s">
        <v>24</v>
      </c>
      <c r="C10" s="67" t="s">
        <v>19</v>
      </c>
      <c r="D10" s="67">
        <v>10</v>
      </c>
      <c r="E10" s="67" t="s">
        <v>20</v>
      </c>
      <c r="F10" s="68" t="s">
        <v>25</v>
      </c>
      <c r="G10" s="69">
        <f>+G11+G12+G13</f>
        <v>15775000000</v>
      </c>
      <c r="H10" s="69">
        <v>0</v>
      </c>
      <c r="I10" s="69">
        <f>+I11+I12+I13</f>
        <v>15775000000</v>
      </c>
      <c r="J10" s="70">
        <f t="shared" si="0"/>
        <v>1</v>
      </c>
      <c r="K10" s="69">
        <f>+K11+K12+K13</f>
        <v>5052141292</v>
      </c>
      <c r="L10" s="71">
        <f t="shared" si="1"/>
        <v>0.32026252247226622</v>
      </c>
      <c r="M10" s="69">
        <f>+M11+M12+M13</f>
        <v>5052141292</v>
      </c>
      <c r="N10" s="71">
        <f t="shared" si="2"/>
        <v>0.32026252247226622</v>
      </c>
      <c r="O10" s="69">
        <f>+O11+O12+O13</f>
        <v>5052141292</v>
      </c>
      <c r="P10" s="71">
        <f t="shared" si="3"/>
        <v>0.32026252247226622</v>
      </c>
      <c r="Q10" s="69">
        <f>+Q11+Q12+Q13</f>
        <v>10722858708</v>
      </c>
    </row>
    <row r="11" spans="1:21" ht="27" customHeight="1">
      <c r="B11" s="77" t="s">
        <v>26</v>
      </c>
      <c r="C11" s="78" t="s">
        <v>19</v>
      </c>
      <c r="D11" s="78">
        <v>10</v>
      </c>
      <c r="E11" s="78" t="s">
        <v>20</v>
      </c>
      <c r="F11" s="79" t="s">
        <v>27</v>
      </c>
      <c r="G11" s="80">
        <v>10313000000</v>
      </c>
      <c r="H11" s="80">
        <v>0</v>
      </c>
      <c r="I11" s="80">
        <v>10313000000</v>
      </c>
      <c r="J11" s="81">
        <f t="shared" si="0"/>
        <v>1</v>
      </c>
      <c r="K11" s="80">
        <v>3533372390</v>
      </c>
      <c r="L11" s="82">
        <f t="shared" si="1"/>
        <v>0.34261343837874525</v>
      </c>
      <c r="M11" s="80">
        <v>3533372390</v>
      </c>
      <c r="N11" s="82">
        <f t="shared" si="2"/>
        <v>0.34261343837874525</v>
      </c>
      <c r="O11" s="80">
        <v>3533372390</v>
      </c>
      <c r="P11" s="82">
        <f t="shared" si="3"/>
        <v>0.34261343837874525</v>
      </c>
      <c r="Q11" s="80">
        <f>+G11-O11</f>
        <v>6779627610</v>
      </c>
    </row>
    <row r="12" spans="1:21" ht="27" customHeight="1">
      <c r="B12" s="77" t="s">
        <v>28</v>
      </c>
      <c r="C12" s="78" t="s">
        <v>19</v>
      </c>
      <c r="D12" s="78">
        <v>10</v>
      </c>
      <c r="E12" s="78" t="s">
        <v>20</v>
      </c>
      <c r="F12" s="79" t="s">
        <v>29</v>
      </c>
      <c r="G12" s="80">
        <v>3749000000</v>
      </c>
      <c r="H12" s="80">
        <v>0</v>
      </c>
      <c r="I12" s="80">
        <v>3749000000</v>
      </c>
      <c r="J12" s="81">
        <f t="shared" si="0"/>
        <v>1</v>
      </c>
      <c r="K12" s="80">
        <v>1344623693</v>
      </c>
      <c r="L12" s="82">
        <f t="shared" si="1"/>
        <v>0.35866196132301947</v>
      </c>
      <c r="M12" s="80">
        <v>1344623693</v>
      </c>
      <c r="N12" s="82">
        <f t="shared" si="2"/>
        <v>0.35866196132301947</v>
      </c>
      <c r="O12" s="80">
        <v>1344623693</v>
      </c>
      <c r="P12" s="82">
        <f t="shared" si="3"/>
        <v>0.35866196132301947</v>
      </c>
      <c r="Q12" s="80">
        <f>+G12-O12</f>
        <v>2404376307</v>
      </c>
      <c r="U12" s="1" t="s">
        <v>30</v>
      </c>
    </row>
    <row r="13" spans="1:21" ht="27" customHeight="1">
      <c r="B13" s="77" t="s">
        <v>31</v>
      </c>
      <c r="C13" s="78" t="s">
        <v>19</v>
      </c>
      <c r="D13" s="78">
        <v>10</v>
      </c>
      <c r="E13" s="78" t="s">
        <v>20</v>
      </c>
      <c r="F13" s="79" t="s">
        <v>32</v>
      </c>
      <c r="G13" s="80">
        <v>1713000000</v>
      </c>
      <c r="H13" s="80">
        <v>0</v>
      </c>
      <c r="I13" s="80">
        <v>1713000000</v>
      </c>
      <c r="J13" s="81">
        <f t="shared" si="0"/>
        <v>1</v>
      </c>
      <c r="K13" s="80">
        <v>174145209</v>
      </c>
      <c r="L13" s="82">
        <f t="shared" si="1"/>
        <v>0.10166095096322242</v>
      </c>
      <c r="M13" s="80">
        <v>174145209</v>
      </c>
      <c r="N13" s="82">
        <f t="shared" si="2"/>
        <v>0.10166095096322242</v>
      </c>
      <c r="O13" s="80">
        <v>174145209</v>
      </c>
      <c r="P13" s="82">
        <f t="shared" si="3"/>
        <v>0.10166095096322242</v>
      </c>
      <c r="Q13" s="80">
        <f>+G13-O13</f>
        <v>1538854791</v>
      </c>
    </row>
    <row r="14" spans="1:21" ht="27" customHeight="1">
      <c r="B14" s="72" t="s">
        <v>33</v>
      </c>
      <c r="C14" s="73" t="s">
        <v>19</v>
      </c>
      <c r="D14" s="73">
        <v>10</v>
      </c>
      <c r="E14" s="73" t="s">
        <v>20</v>
      </c>
      <c r="F14" s="74" t="s">
        <v>34</v>
      </c>
      <c r="G14" s="75">
        <f>+G17+G15</f>
        <v>1219000000</v>
      </c>
      <c r="H14" s="75">
        <f>+H17+H15</f>
        <v>0</v>
      </c>
      <c r="I14" s="75">
        <f>+I17+I15</f>
        <v>439443267</v>
      </c>
      <c r="J14" s="76">
        <f t="shared" si="0"/>
        <v>0.36049488679245284</v>
      </c>
      <c r="K14" s="75">
        <f>+K17+K15</f>
        <v>286844075</v>
      </c>
      <c r="L14" s="76">
        <f t="shared" si="1"/>
        <v>0.23531097210828547</v>
      </c>
      <c r="M14" s="75">
        <f>+M17+M15</f>
        <v>47599445.729999997</v>
      </c>
      <c r="N14" s="76">
        <f t="shared" si="2"/>
        <v>3.9047945635767016E-2</v>
      </c>
      <c r="O14" s="75">
        <f>+O17+O15</f>
        <v>47599445.729999997</v>
      </c>
      <c r="P14" s="76">
        <f>+O14/G14</f>
        <v>3.9047945635767016E-2</v>
      </c>
      <c r="Q14" s="75">
        <f>+Q17+Q15</f>
        <v>1171400554.27</v>
      </c>
      <c r="R14" s="24"/>
      <c r="S14" s="26"/>
    </row>
    <row r="15" spans="1:21" ht="27" customHeight="1">
      <c r="B15" s="66" t="s">
        <v>35</v>
      </c>
      <c r="C15" s="67" t="s">
        <v>19</v>
      </c>
      <c r="D15" s="67">
        <v>10</v>
      </c>
      <c r="E15" s="67" t="s">
        <v>20</v>
      </c>
      <c r="F15" s="68" t="s">
        <v>36</v>
      </c>
      <c r="G15" s="69">
        <f>+G16</f>
        <v>650800000</v>
      </c>
      <c r="H15" s="69">
        <f>+H16</f>
        <v>0</v>
      </c>
      <c r="I15" s="69">
        <f>+I16</f>
        <v>4192908</v>
      </c>
      <c r="J15" s="70">
        <f t="shared" si="0"/>
        <v>6.4426982175783652E-3</v>
      </c>
      <c r="K15" s="69">
        <f>+K16</f>
        <v>0</v>
      </c>
      <c r="L15" s="71">
        <f t="shared" si="1"/>
        <v>0</v>
      </c>
      <c r="M15" s="69">
        <f>+M16</f>
        <v>0</v>
      </c>
      <c r="N15" s="71">
        <f t="shared" si="2"/>
        <v>0</v>
      </c>
      <c r="O15" s="69">
        <f>+O16</f>
        <v>0</v>
      </c>
      <c r="P15" s="71">
        <f t="shared" si="3"/>
        <v>0</v>
      </c>
      <c r="Q15" s="69">
        <f>+Q16</f>
        <v>650800000</v>
      </c>
    </row>
    <row r="16" spans="1:21" ht="27" customHeight="1">
      <c r="B16" s="77" t="s">
        <v>37</v>
      </c>
      <c r="C16" s="78" t="s">
        <v>19</v>
      </c>
      <c r="D16" s="78">
        <v>10</v>
      </c>
      <c r="E16" s="78" t="s">
        <v>20</v>
      </c>
      <c r="F16" s="79" t="s">
        <v>38</v>
      </c>
      <c r="G16" s="80">
        <v>650800000</v>
      </c>
      <c r="H16" s="80">
        <v>0</v>
      </c>
      <c r="I16" s="80">
        <v>4192908</v>
      </c>
      <c r="J16" s="81">
        <f t="shared" si="0"/>
        <v>6.4426982175783652E-3</v>
      </c>
      <c r="K16" s="80">
        <v>0</v>
      </c>
      <c r="L16" s="82">
        <f t="shared" si="1"/>
        <v>0</v>
      </c>
      <c r="M16" s="80">
        <v>0</v>
      </c>
      <c r="N16" s="82">
        <f t="shared" si="2"/>
        <v>0</v>
      </c>
      <c r="O16" s="80">
        <v>0</v>
      </c>
      <c r="P16" s="82">
        <f t="shared" si="3"/>
        <v>0</v>
      </c>
      <c r="Q16" s="80">
        <f>+G16-O16</f>
        <v>650800000</v>
      </c>
    </row>
    <row r="17" spans="2:17" ht="27" customHeight="1">
      <c r="B17" s="66" t="s">
        <v>39</v>
      </c>
      <c r="C17" s="67" t="s">
        <v>19</v>
      </c>
      <c r="D17" s="67">
        <v>10</v>
      </c>
      <c r="E17" s="90" t="s">
        <v>20</v>
      </c>
      <c r="F17" s="91" t="s">
        <v>40</v>
      </c>
      <c r="G17" s="92">
        <f>+G18+G19</f>
        <v>568200000</v>
      </c>
      <c r="H17" s="92">
        <v>0</v>
      </c>
      <c r="I17" s="92">
        <f>+I18+I19</f>
        <v>435250359</v>
      </c>
      <c r="J17" s="93">
        <f t="shared" si="0"/>
        <v>0.76601611932418168</v>
      </c>
      <c r="K17" s="92">
        <f>+K18+K19</f>
        <v>286844075</v>
      </c>
      <c r="L17" s="93">
        <f t="shared" si="1"/>
        <v>0.50482941745864129</v>
      </c>
      <c r="M17" s="92">
        <f>+M18+M19</f>
        <v>47599445.729999997</v>
      </c>
      <c r="N17" s="93">
        <f t="shared" si="2"/>
        <v>8.3772343769799362E-2</v>
      </c>
      <c r="O17" s="92">
        <f>+O18+O19</f>
        <v>47599445.729999997</v>
      </c>
      <c r="P17" s="93">
        <f t="shared" si="3"/>
        <v>8.3772343769799362E-2</v>
      </c>
      <c r="Q17" s="92">
        <f>+Q18+Q19</f>
        <v>520600554.26999998</v>
      </c>
    </row>
    <row r="18" spans="2:17" ht="27" customHeight="1">
      <c r="B18" s="77" t="s">
        <v>41</v>
      </c>
      <c r="C18" s="78" t="s">
        <v>19</v>
      </c>
      <c r="D18" s="78">
        <v>10</v>
      </c>
      <c r="E18" s="78" t="s">
        <v>20</v>
      </c>
      <c r="F18" s="79" t="s">
        <v>42</v>
      </c>
      <c r="G18" s="80">
        <v>24700000</v>
      </c>
      <c r="H18" s="80">
        <v>0</v>
      </c>
      <c r="I18" s="80">
        <v>17000000</v>
      </c>
      <c r="J18" s="81">
        <f t="shared" si="0"/>
        <v>0.68825910931174084</v>
      </c>
      <c r="K18" s="80">
        <v>10000000</v>
      </c>
      <c r="L18" s="82">
        <f t="shared" si="1"/>
        <v>0.40485829959514169</v>
      </c>
      <c r="M18" s="80">
        <v>3937839.73</v>
      </c>
      <c r="N18" s="82">
        <f t="shared" si="2"/>
        <v>0.1594267097165992</v>
      </c>
      <c r="O18" s="80">
        <v>3937839.73</v>
      </c>
      <c r="P18" s="82">
        <f t="shared" si="3"/>
        <v>0.1594267097165992</v>
      </c>
      <c r="Q18" s="80">
        <f>+G18-O18</f>
        <v>20762160.27</v>
      </c>
    </row>
    <row r="19" spans="2:17" ht="27" customHeight="1">
      <c r="B19" s="77" t="s">
        <v>43</v>
      </c>
      <c r="C19" s="78" t="s">
        <v>19</v>
      </c>
      <c r="D19" s="78">
        <v>10</v>
      </c>
      <c r="E19" s="78" t="s">
        <v>20</v>
      </c>
      <c r="F19" s="79" t="s">
        <v>44</v>
      </c>
      <c r="G19" s="80">
        <v>543500000</v>
      </c>
      <c r="H19" s="80">
        <v>0</v>
      </c>
      <c r="I19" s="80">
        <v>418250359</v>
      </c>
      <c r="J19" s="81">
        <f t="shared" si="0"/>
        <v>0.76954987856485746</v>
      </c>
      <c r="K19" s="80">
        <v>276844075</v>
      </c>
      <c r="L19" s="82">
        <f t="shared" si="1"/>
        <v>0.5093727230910764</v>
      </c>
      <c r="M19" s="80">
        <v>43661606</v>
      </c>
      <c r="N19" s="82">
        <f t="shared" si="2"/>
        <v>8.0334141674333032E-2</v>
      </c>
      <c r="O19" s="80">
        <v>43661606</v>
      </c>
      <c r="P19" s="82">
        <f t="shared" si="3"/>
        <v>8.0334141674333032E-2</v>
      </c>
      <c r="Q19" s="80">
        <f>+G19-O19</f>
        <v>499838394</v>
      </c>
    </row>
    <row r="20" spans="2:17" ht="27" customHeight="1">
      <c r="B20" s="72" t="s">
        <v>45</v>
      </c>
      <c r="C20" s="73" t="s">
        <v>19</v>
      </c>
      <c r="D20" s="73" t="s">
        <v>46</v>
      </c>
      <c r="E20" s="73" t="s">
        <v>20</v>
      </c>
      <c r="F20" s="74" t="s">
        <v>47</v>
      </c>
      <c r="G20" s="75">
        <f>+G21</f>
        <v>10000000</v>
      </c>
      <c r="H20" s="75">
        <f>+H21</f>
        <v>0</v>
      </c>
      <c r="I20" s="75">
        <f>+I21</f>
        <v>10000000</v>
      </c>
      <c r="J20" s="76">
        <f t="shared" si="0"/>
        <v>1</v>
      </c>
      <c r="K20" s="75">
        <f t="shared" ref="K20:O21" si="4">+K21</f>
        <v>1674962</v>
      </c>
      <c r="L20" s="76">
        <f t="shared" si="1"/>
        <v>0.16749620000000001</v>
      </c>
      <c r="M20" s="75">
        <f>+M21</f>
        <v>1674962</v>
      </c>
      <c r="N20" s="76">
        <f t="shared" si="2"/>
        <v>0.16749620000000001</v>
      </c>
      <c r="O20" s="75">
        <f t="shared" si="4"/>
        <v>1674962</v>
      </c>
      <c r="P20" s="76">
        <f t="shared" si="3"/>
        <v>0.16749620000000001</v>
      </c>
      <c r="Q20" s="75">
        <f>+Q21</f>
        <v>8325038</v>
      </c>
    </row>
    <row r="21" spans="2:17" ht="27" customHeight="1">
      <c r="B21" s="66" t="s">
        <v>48</v>
      </c>
      <c r="C21" s="67" t="s">
        <v>19</v>
      </c>
      <c r="D21" s="67" t="s">
        <v>46</v>
      </c>
      <c r="E21" s="67" t="s">
        <v>20</v>
      </c>
      <c r="F21" s="68" t="s">
        <v>49</v>
      </c>
      <c r="G21" s="69">
        <f>+G22</f>
        <v>10000000</v>
      </c>
      <c r="H21" s="69">
        <v>0</v>
      </c>
      <c r="I21" s="69">
        <f>+I22</f>
        <v>10000000</v>
      </c>
      <c r="J21" s="70">
        <f t="shared" si="0"/>
        <v>1</v>
      </c>
      <c r="K21" s="69">
        <f>+K22</f>
        <v>1674962</v>
      </c>
      <c r="L21" s="71">
        <f t="shared" si="1"/>
        <v>0.16749620000000001</v>
      </c>
      <c r="M21" s="69">
        <f t="shared" si="4"/>
        <v>1674962</v>
      </c>
      <c r="N21" s="71">
        <f t="shared" si="2"/>
        <v>0.16749620000000001</v>
      </c>
      <c r="O21" s="69">
        <f t="shared" si="4"/>
        <v>1674962</v>
      </c>
      <c r="P21" s="71">
        <f t="shared" si="3"/>
        <v>0.16749620000000001</v>
      </c>
      <c r="Q21" s="69">
        <f>+Q22</f>
        <v>8325038</v>
      </c>
    </row>
    <row r="22" spans="2:17" ht="27" customHeight="1">
      <c r="B22" s="77" t="s">
        <v>50</v>
      </c>
      <c r="C22" s="78" t="s">
        <v>19</v>
      </c>
      <c r="D22" s="78" t="s">
        <v>46</v>
      </c>
      <c r="E22" s="78" t="s">
        <v>20</v>
      </c>
      <c r="F22" s="79" t="s">
        <v>51</v>
      </c>
      <c r="G22" s="80">
        <v>10000000</v>
      </c>
      <c r="H22" s="80">
        <v>0</v>
      </c>
      <c r="I22" s="80">
        <v>10000000</v>
      </c>
      <c r="J22" s="81">
        <f t="shared" si="0"/>
        <v>1</v>
      </c>
      <c r="K22" s="80">
        <v>1674962</v>
      </c>
      <c r="L22" s="82">
        <f t="shared" si="1"/>
        <v>0.16749620000000001</v>
      </c>
      <c r="M22" s="80">
        <v>1674962</v>
      </c>
      <c r="N22" s="82">
        <f t="shared" si="2"/>
        <v>0.16749620000000001</v>
      </c>
      <c r="O22" s="80">
        <v>1674962</v>
      </c>
      <c r="P22" s="82">
        <f t="shared" si="3"/>
        <v>0.16749620000000001</v>
      </c>
      <c r="Q22" s="80">
        <f>+G22-O22</f>
        <v>8325038</v>
      </c>
    </row>
    <row r="23" spans="2:17" ht="39.75" customHeight="1">
      <c r="B23" s="72" t="s">
        <v>52</v>
      </c>
      <c r="C23" s="73" t="s">
        <v>19</v>
      </c>
      <c r="D23" s="73" t="s">
        <v>46</v>
      </c>
      <c r="E23" s="73" t="s">
        <v>20</v>
      </c>
      <c r="F23" s="74" t="s">
        <v>53</v>
      </c>
      <c r="G23" s="75">
        <f>+G24+G26</f>
        <v>25000000</v>
      </c>
      <c r="H23" s="75">
        <f t="shared" ref="H23:O23" si="5">+H24+H26</f>
        <v>0</v>
      </c>
      <c r="I23" s="75">
        <f t="shared" si="5"/>
        <v>4560600</v>
      </c>
      <c r="J23" s="76">
        <f t="shared" si="5"/>
        <v>0.570075</v>
      </c>
      <c r="K23" s="75">
        <f t="shared" si="5"/>
        <v>4560600</v>
      </c>
      <c r="L23" s="76">
        <f t="shared" si="5"/>
        <v>0.570075</v>
      </c>
      <c r="M23" s="75">
        <f t="shared" si="5"/>
        <v>4560600</v>
      </c>
      <c r="N23" s="76">
        <f t="shared" si="5"/>
        <v>0.570075</v>
      </c>
      <c r="O23" s="75">
        <f t="shared" si="5"/>
        <v>4560600</v>
      </c>
      <c r="P23" s="76">
        <f>+P24+P26</f>
        <v>0.570075</v>
      </c>
      <c r="Q23" s="75">
        <f>+Q24+Q26</f>
        <v>20439400</v>
      </c>
    </row>
    <row r="24" spans="2:17" ht="27" customHeight="1">
      <c r="B24" s="66" t="s">
        <v>54</v>
      </c>
      <c r="C24" s="67" t="s">
        <v>19</v>
      </c>
      <c r="D24" s="67" t="s">
        <v>46</v>
      </c>
      <c r="E24" s="67" t="s">
        <v>20</v>
      </c>
      <c r="F24" s="68" t="s">
        <v>55</v>
      </c>
      <c r="G24" s="69">
        <f>+G25</f>
        <v>8000000</v>
      </c>
      <c r="H24" s="69">
        <f>+H25</f>
        <v>0</v>
      </c>
      <c r="I24" s="69">
        <f>+I25</f>
        <v>4560600</v>
      </c>
      <c r="J24" s="70">
        <f t="shared" si="0"/>
        <v>0.570075</v>
      </c>
      <c r="K24" s="69">
        <f>+K25</f>
        <v>4560600</v>
      </c>
      <c r="L24" s="71">
        <f t="shared" si="1"/>
        <v>0.570075</v>
      </c>
      <c r="M24" s="69">
        <f>+M25</f>
        <v>4560600</v>
      </c>
      <c r="N24" s="71">
        <f t="shared" si="2"/>
        <v>0.570075</v>
      </c>
      <c r="O24" s="69">
        <f>+O25</f>
        <v>4560600</v>
      </c>
      <c r="P24" s="71">
        <f>+O24/G24</f>
        <v>0.570075</v>
      </c>
      <c r="Q24" s="69">
        <f>+Q25</f>
        <v>3439400</v>
      </c>
    </row>
    <row r="25" spans="2:17" ht="27" customHeight="1">
      <c r="B25" s="77" t="s">
        <v>56</v>
      </c>
      <c r="C25" s="78" t="s">
        <v>19</v>
      </c>
      <c r="D25" s="78" t="s">
        <v>46</v>
      </c>
      <c r="E25" s="78" t="s">
        <v>20</v>
      </c>
      <c r="F25" s="79" t="s">
        <v>57</v>
      </c>
      <c r="G25" s="80">
        <v>8000000</v>
      </c>
      <c r="H25" s="80">
        <v>0</v>
      </c>
      <c r="I25" s="80">
        <v>4560600</v>
      </c>
      <c r="J25" s="81">
        <f t="shared" si="0"/>
        <v>0.570075</v>
      </c>
      <c r="K25" s="80">
        <v>4560600</v>
      </c>
      <c r="L25" s="82">
        <f t="shared" si="1"/>
        <v>0.570075</v>
      </c>
      <c r="M25" s="80">
        <v>4560600</v>
      </c>
      <c r="N25" s="82">
        <f t="shared" si="2"/>
        <v>0.570075</v>
      </c>
      <c r="O25" s="80">
        <v>4560600</v>
      </c>
      <c r="P25" s="82">
        <f t="shared" si="3"/>
        <v>0.570075</v>
      </c>
      <c r="Q25" s="80">
        <f>+G25-O25</f>
        <v>3439400</v>
      </c>
    </row>
    <row r="26" spans="2:17" ht="27" customHeight="1">
      <c r="B26" s="89" t="s">
        <v>58</v>
      </c>
      <c r="C26" s="90" t="s">
        <v>19</v>
      </c>
      <c r="D26" s="90" t="s">
        <v>46</v>
      </c>
      <c r="E26" s="90" t="s">
        <v>20</v>
      </c>
      <c r="F26" s="91" t="s">
        <v>59</v>
      </c>
      <c r="G26" s="92">
        <f>+G27</f>
        <v>17000000</v>
      </c>
      <c r="H26" s="92">
        <v>0</v>
      </c>
      <c r="I26" s="92">
        <f>+I27</f>
        <v>0</v>
      </c>
      <c r="J26" s="93">
        <f t="shared" si="0"/>
        <v>0</v>
      </c>
      <c r="K26" s="92">
        <f>+K27</f>
        <v>0</v>
      </c>
      <c r="L26" s="93">
        <f t="shared" si="1"/>
        <v>0</v>
      </c>
      <c r="M26" s="92">
        <f>+M27</f>
        <v>0</v>
      </c>
      <c r="N26" s="93">
        <f t="shared" si="2"/>
        <v>0</v>
      </c>
      <c r="O26" s="92">
        <f>+O27</f>
        <v>0</v>
      </c>
      <c r="P26" s="93">
        <f t="shared" si="3"/>
        <v>0</v>
      </c>
      <c r="Q26" s="92">
        <f>+Q27</f>
        <v>17000000</v>
      </c>
    </row>
    <row r="27" spans="2:17" ht="27" customHeight="1">
      <c r="B27" s="77" t="s">
        <v>60</v>
      </c>
      <c r="C27" s="78" t="s">
        <v>19</v>
      </c>
      <c r="D27" s="78" t="s">
        <v>61</v>
      </c>
      <c r="E27" s="78" t="s">
        <v>62</v>
      </c>
      <c r="F27" s="78" t="s">
        <v>63</v>
      </c>
      <c r="G27" s="80">
        <v>17000000</v>
      </c>
      <c r="H27" s="80">
        <v>0</v>
      </c>
      <c r="I27" s="80">
        <v>0</v>
      </c>
      <c r="J27" s="81">
        <f t="shared" si="0"/>
        <v>0</v>
      </c>
      <c r="K27" s="80">
        <v>0</v>
      </c>
      <c r="L27" s="81">
        <f t="shared" si="1"/>
        <v>0</v>
      </c>
      <c r="M27" s="80">
        <v>0</v>
      </c>
      <c r="N27" s="82">
        <f t="shared" si="2"/>
        <v>0</v>
      </c>
      <c r="O27" s="80">
        <v>0</v>
      </c>
      <c r="P27" s="81">
        <f t="shared" si="3"/>
        <v>0</v>
      </c>
      <c r="Q27" s="80">
        <f>+G27-O27</f>
        <v>17000000</v>
      </c>
    </row>
    <row r="28" spans="2:17" ht="15.75" customHeight="1"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7" ht="8.25" customHeight="1">
      <c r="G29" s="26"/>
      <c r="H29" s="26"/>
      <c r="I29" s="26"/>
      <c r="J29" s="26"/>
      <c r="K29" s="26"/>
      <c r="L29" s="26"/>
      <c r="M29" s="26"/>
      <c r="N29" s="26"/>
      <c r="O29" s="26"/>
      <c r="Q29" s="25"/>
    </row>
    <row r="30" spans="2:17" hidden="1">
      <c r="G30" s="26"/>
      <c r="H30" s="26"/>
      <c r="I30" s="26"/>
      <c r="J30" s="26"/>
      <c r="K30" s="26"/>
      <c r="L30" s="26"/>
      <c r="M30" s="26"/>
      <c r="N30" s="26"/>
      <c r="Q30" s="25"/>
    </row>
    <row r="31" spans="2:17" ht="7.5" customHeight="1">
      <c r="G31" s="26"/>
      <c r="H31" s="26"/>
      <c r="I31" s="26"/>
      <c r="J31" s="26"/>
      <c r="K31" s="26"/>
      <c r="L31" s="26"/>
      <c r="M31" s="26"/>
      <c r="N31" s="26"/>
      <c r="Q31" s="25"/>
    </row>
    <row r="32" spans="2:17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K48" s="25"/>
      <c r="L48" s="25"/>
      <c r="M48" s="25"/>
      <c r="N48" s="25"/>
      <c r="O48" s="25"/>
    </row>
    <row r="49" spans="1:19">
      <c r="G49" s="26"/>
      <c r="H49" s="26"/>
      <c r="I49" s="26"/>
      <c r="J49" s="26"/>
      <c r="K49" s="26"/>
      <c r="L49" s="26"/>
    </row>
    <row r="54" spans="1:19" ht="86.25" customHeight="1"/>
    <row r="55" spans="1:19" ht="19.5" customHeight="1">
      <c r="A55" s="101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37"/>
      <c r="S55" s="37"/>
    </row>
    <row r="56" spans="1:19" ht="19.5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19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19.5" customHeight="1"/>
  </sheetData>
  <mergeCells count="4">
    <mergeCell ref="F2:O2"/>
    <mergeCell ref="F3:O3"/>
    <mergeCell ref="F4:O4"/>
    <mergeCell ref="A55:Q69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4" max="16" man="1"/>
  </rowBreaks>
  <ignoredErrors>
    <ignoredError sqref="J9:Q9 J8:P8 J12:J13 J10:P10 J11 J27:P27 J26:P26 J25 J24:O24 J23:O23 J15:Q17 J14:P14 Q24 L12:L13 L11 N12:N13 N11 P12:Q13 P11 J20:Q21 J19 L19 J22 L22 L25 N25 P25 J18:L18 N18 P18:Q18 N19 P19:Q19 N22 P22:Q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26.140625" style="1" hidden="1" customWidth="1"/>
    <col min="10" max="10" width="18.85546875" style="1" hidden="1" customWidth="1"/>
    <col min="11" max="11" width="25.85546875" style="1" bestFit="1" customWidth="1"/>
    <col min="12" max="12" width="14.28515625" style="1" hidden="1" customWidth="1"/>
    <col min="13" max="13" width="25.140625" style="1" bestFit="1" customWidth="1"/>
    <col min="14" max="14" width="12" style="1" hidden="1" customWidth="1"/>
    <col min="15" max="15" width="25.140625" style="1" bestFit="1" customWidth="1"/>
    <col min="16" max="16" width="14" style="1" customWidth="1"/>
    <col min="17" max="17" width="26.140625" style="1" hidden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100" t="s">
        <v>64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65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19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5.7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30.75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2" t="s">
        <v>69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19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19.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</vt:lpstr>
      <vt:lpstr>Copia</vt:lpstr>
      <vt:lpstr>Hoja1</vt:lpstr>
      <vt:lpstr>Copia!Área_de_impresión</vt:lpstr>
      <vt:lpstr>MAYO!Área_de_impresión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dcterms:created xsi:type="dcterms:W3CDTF">2022-05-08T18:03:14Z</dcterms:created>
  <dcterms:modified xsi:type="dcterms:W3CDTF">2025-06-04T16:14:24Z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