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64" documentId="8_{A3D10731-F0A1-4DCE-8F5C-9C74997EC035}" xr6:coauthVersionLast="47" xr6:coauthVersionMax="47" xr10:uidLastSave="{E5591ED1-E20F-41C5-9ACD-E0007BAFE51B}"/>
  <bookViews>
    <workbookView xWindow="-120" yWindow="-120" windowWidth="29040" windowHeight="15720" tabRatio="766" xr2:uid="{00000000-000D-0000-FFFF-FFFF00000000}"/>
  </bookViews>
  <sheets>
    <sheet name="ABRIL" sheetId="24" r:id="rId1"/>
  </sheets>
  <definedNames>
    <definedName name="_xlnm.Print_Area" localSheetId="0">ABRIL!$A$1:$R$70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4" l="1"/>
  <c r="I10" i="24"/>
  <c r="H23" i="24"/>
  <c r="G23" i="24"/>
  <c r="Q25" i="24"/>
  <c r="Q24" i="24" s="1"/>
  <c r="Q23" i="24" s="1"/>
  <c r="H9" i="24"/>
  <c r="H15" i="24"/>
  <c r="H14" i="24" s="1"/>
  <c r="H20" i="24"/>
  <c r="H24" i="24"/>
  <c r="H8" i="24" l="1"/>
  <c r="M26" i="24" l="1"/>
  <c r="K26" i="24"/>
  <c r="I26" i="24"/>
  <c r="J27" i="24"/>
  <c r="Q12" i="24"/>
  <c r="Q13" i="24"/>
  <c r="Q16" i="24"/>
  <c r="O10" i="24" l="1"/>
  <c r="P25" i="24"/>
  <c r="Q27" i="24"/>
  <c r="Q26" i="24" s="1"/>
  <c r="Q22" i="24"/>
  <c r="Q19" i="24"/>
  <c r="Q18" i="24"/>
  <c r="G21" i="24"/>
  <c r="Q17" i="24" l="1"/>
  <c r="Q10" i="24"/>
  <c r="Q9" i="24" s="1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O23" i="24" s="1"/>
  <c r="M24" i="24"/>
  <c r="M23" i="24" s="1"/>
  <c r="K24" i="24"/>
  <c r="K23" i="24" s="1"/>
  <c r="I24" i="24"/>
  <c r="I23" i="24" s="1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Q8" i="24" l="1"/>
  <c r="N9" i="24"/>
  <c r="N20" i="24"/>
  <c r="J9" i="24"/>
  <c r="G14" i="24"/>
  <c r="G8" i="24" s="1"/>
  <c r="O14" i="24"/>
  <c r="L18" i="24"/>
  <c r="J18" i="24"/>
  <c r="Q14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J23" i="24" s="1"/>
  <c r="L24" i="24"/>
  <c r="L23" i="24" s="1"/>
  <c r="N24" i="24"/>
  <c r="N23" i="24" s="1"/>
  <c r="P24" i="24"/>
  <c r="P23" i="24" s="1"/>
  <c r="L26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 s="1"/>
  <c r="L19" i="24"/>
  <c r="K17" i="24"/>
  <c r="K14" i="24" s="1"/>
  <c r="L17" i="24" l="1"/>
  <c r="L14" i="24"/>
  <c r="K8" i="24"/>
  <c r="L8" i="24" s="1"/>
</calcChain>
</file>

<file path=xl/sharedStrings.xml><?xml version="1.0" encoding="utf-8"?>
<sst xmlns="http://schemas.openxmlformats.org/spreadsheetml/2006/main" count="116" uniqueCount="65">
  <si>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</si>
  <si>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</si>
  <si>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</si>
  <si>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</si>
  <si>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</si>
  <si>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</si>
  <si>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</si>
  <si>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</si>
  <si>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</si>
  <si>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</si>
  <si>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</si>
  <si>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</si>
  <si>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</si>
  <si>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</si>
  <si>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</si>
  <si>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</si>
  <si>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</si>
  <si>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</si>
  <si>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</si>
  <si>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</si>
  <si>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</si>
  <si>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</si>
  <si>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</si>
  <si>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</si>
  <si>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</si>
  <si>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</si>
  <si>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</si>
  <si>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</si>
  <si>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</si>
  <si>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</si>
  <si>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</si>
  <si>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</si>
  <si>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</si>
  <si>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</si>
  <si>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</si>
  <si>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</si>
  <si>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</si>
  <si>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</si>
  <si>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</si>
  <si>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</si>
  <si>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</si>
  <si>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</si>
  <si>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</si>
  <si>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</si>
  <si>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</si>
  <si>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</si>
  <si>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</si>
  <si>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</si>
  <si>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</si>
  <si>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</si>
  <si>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</si>
  <si>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</si>
  <si>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</si>
  <si>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</si>
  <si>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</si>
  <si>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</si>
  <si>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</si>
  <si>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</si>
  <si>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</si>
  <si>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</si>
  <si>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</si>
  <si>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</si>
  <si>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</si>
  <si>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</si>
  <si>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PERIODO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</si>
</sst>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51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3" fillId="0" borderId="0" xfId="0" applyFont="1" applyAlignment="1">
      <alignment vertical="top" wrapText="1"/>
    </xf>
    <xf numFmtId="7" fontId="5" fillId="0" borderId="0" xfId="0" applyNumberFormat="1" applyFont="1" applyAlignment="1">
      <alignment horizontal="center" vertical="center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10" fontId="5" fillId="5" borderId="2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(ABRIL!$G$7,ABRIL!$H$7,ABRIL!$I$7,ABRIL!$K$7,ABRIL!$M$7,ABRIL!$O$7)</c15:sqref>
                  </c15:fullRef>
                </c:ext>
              </c:extLst>
              <c:f>(ABRIL!$G$7,ABRIL!$I$7,ABRIL!$K$7,ABRIL!$M$7,ABRIL!$O$7)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(ABRIL!$G$8,ABRIL!$H$8,ABRIL!$I$8,ABRIL!$K$8,ABRIL!$M$8,ABRIL!$O$8)</c15:sqref>
                  </c15:fullRef>
                </c:ext>
              </c:extLst>
              <c:f>(ABRIL!$G$8,ABRIL!$I$8,ABRIL!$K$8,ABRIL!$M$8,ABRIL!$O$8)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16173129576</c:v>
                </c:pt>
                <c:pt idx="2">
                  <c:v>4131312496</c:v>
                </c:pt>
                <c:pt idx="3">
                  <c:v>3875059996.73</c:v>
                </c:pt>
                <c:pt idx="4">
                  <c:v>3875059996.73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zoomScale="70" zoomScaleNormal="70" zoomScaleSheetLayoutView="70" workbookViewId="0">
      <selection activeCell="I16" sqref="I16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21" ht="24.75" customHeight="1"/>
    <row r="2" spans="1:21" ht="15.75">
      <c r="F2" s="45"/>
      <c r="G2" s="45"/>
      <c r="H2" s="45"/>
      <c r="I2" s="45"/>
      <c r="J2" s="45"/>
      <c r="K2" s="45"/>
      <c r="L2" s="45"/>
      <c r="M2" s="45"/>
      <c r="N2" s="45"/>
      <c r="O2" s="45"/>
      <c r="P2" s="3"/>
      <c r="Q2" s="3"/>
    </row>
    <row r="3" spans="1:21" ht="20.25">
      <c r="B3" s="2" t="s">
        <v>0</v>
      </c>
      <c r="C3" s="2" t="s">
        <v>0</v>
      </c>
      <c r="D3" s="2" t="s">
        <v>0</v>
      </c>
      <c r="E3" s="2" t="s">
        <v>0</v>
      </c>
      <c r="F3" s="46" t="s">
        <v>1</v>
      </c>
      <c r="G3" s="46"/>
      <c r="H3" s="46"/>
      <c r="I3" s="46"/>
      <c r="J3" s="46"/>
      <c r="K3" s="46"/>
      <c r="L3" s="46"/>
      <c r="M3" s="46"/>
      <c r="N3" s="46"/>
      <c r="O3" s="46"/>
      <c r="P3" s="3"/>
      <c r="Q3" s="3"/>
    </row>
    <row r="4" spans="1:21" ht="20.25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6" t="s">
        <v>64</v>
      </c>
      <c r="G4" s="46"/>
      <c r="H4" s="46"/>
      <c r="I4" s="46"/>
      <c r="J4" s="46"/>
      <c r="K4" s="46"/>
      <c r="L4" s="46"/>
      <c r="M4" s="46"/>
      <c r="N4" s="46"/>
      <c r="O4" s="46"/>
      <c r="P4" s="3"/>
      <c r="Q4" s="3"/>
    </row>
    <row r="5" spans="1:21" ht="15">
      <c r="A5" s="4"/>
      <c r="B5" s="2"/>
      <c r="C5" s="2"/>
      <c r="D5" s="2"/>
      <c r="E5" s="2"/>
      <c r="F5" s="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21" ht="15.75">
      <c r="A6" s="4"/>
      <c r="B6" s="2"/>
      <c r="C6" s="2"/>
      <c r="D6" s="2"/>
      <c r="E6" s="2"/>
      <c r="G6" s="11"/>
      <c r="H6" s="8"/>
      <c r="I6" s="8"/>
      <c r="J6" s="8"/>
      <c r="K6" s="8"/>
      <c r="L6" s="8"/>
      <c r="M6" s="8"/>
      <c r="N6" s="8"/>
      <c r="O6" s="8"/>
    </row>
    <row r="7" spans="1:21" ht="30">
      <c r="B7" s="41" t="s">
        <v>2</v>
      </c>
      <c r="C7" s="42" t="s">
        <v>3</v>
      </c>
      <c r="D7" s="42" t="s">
        <v>4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3" t="s">
        <v>10</v>
      </c>
      <c r="K7" s="42" t="s">
        <v>11</v>
      </c>
      <c r="L7" s="43" t="s">
        <v>12</v>
      </c>
      <c r="M7" s="42" t="s">
        <v>13</v>
      </c>
      <c r="N7" s="43" t="s">
        <v>14</v>
      </c>
      <c r="O7" s="42" t="s">
        <v>15</v>
      </c>
      <c r="P7" s="43" t="s">
        <v>16</v>
      </c>
      <c r="Q7" s="44" t="s">
        <v>17</v>
      </c>
    </row>
    <row r="8" spans="1:21" ht="27" customHeight="1">
      <c r="B8" s="29" t="s">
        <v>18</v>
      </c>
      <c r="C8" s="30" t="s">
        <v>19</v>
      </c>
      <c r="D8" s="30">
        <v>10</v>
      </c>
      <c r="E8" s="30" t="s">
        <v>20</v>
      </c>
      <c r="F8" s="31" t="s">
        <v>21</v>
      </c>
      <c r="G8" s="32">
        <f>+G9+G14+G20+G23</f>
        <v>17029000000</v>
      </c>
      <c r="H8" s="32">
        <f>+H9+H14+H20+H23</f>
        <v>0</v>
      </c>
      <c r="I8" s="32">
        <f>+I9+I14+I20+I23</f>
        <v>16173129576</v>
      </c>
      <c r="J8" s="33">
        <f t="shared" ref="J8:J27" si="0">+I8/G8</f>
        <v>0.94974041787538899</v>
      </c>
      <c r="K8" s="32">
        <f>+K9+K14+K20+K23</f>
        <v>4131312496</v>
      </c>
      <c r="L8" s="34">
        <f t="shared" ref="L8:L27" si="1">+K8/G8</f>
        <v>0.24260452733572141</v>
      </c>
      <c r="M8" s="32">
        <f>+M9+M14+M20+M23</f>
        <v>3875059996.73</v>
      </c>
      <c r="N8" s="34">
        <f t="shared" ref="N8:N27" si="2">+M8/G8</f>
        <v>0.2275565210364672</v>
      </c>
      <c r="O8" s="32">
        <f>+O9+O14+O20+O23</f>
        <v>3875059996.73</v>
      </c>
      <c r="P8" s="40">
        <f>+O8/G8</f>
        <v>0.2275565210364672</v>
      </c>
      <c r="Q8" s="32">
        <f>+Q9+Q14+Q20+Q23</f>
        <v>13153940003.27</v>
      </c>
    </row>
    <row r="9" spans="1:21" ht="27" customHeight="1">
      <c r="B9" s="18" t="s">
        <v>22</v>
      </c>
      <c r="C9" s="19" t="s">
        <v>19</v>
      </c>
      <c r="D9" s="19">
        <v>10</v>
      </c>
      <c r="E9" s="19" t="s">
        <v>20</v>
      </c>
      <c r="F9" s="20" t="s">
        <v>23</v>
      </c>
      <c r="G9" s="21">
        <f>+G10</f>
        <v>15775000000</v>
      </c>
      <c r="H9" s="21">
        <f>+H10</f>
        <v>0</v>
      </c>
      <c r="I9" s="21">
        <f>+I10</f>
        <v>15775000000</v>
      </c>
      <c r="J9" s="22">
        <f t="shared" si="0"/>
        <v>1</v>
      </c>
      <c r="K9" s="21">
        <f>+K10</f>
        <v>3849477233</v>
      </c>
      <c r="L9" s="22">
        <f t="shared" si="1"/>
        <v>0.24402391334389859</v>
      </c>
      <c r="M9" s="21">
        <f>+M10</f>
        <v>3849477233</v>
      </c>
      <c r="N9" s="22">
        <f t="shared" si="2"/>
        <v>0.24402391334389859</v>
      </c>
      <c r="O9" s="21">
        <f>+O10</f>
        <v>3849477233</v>
      </c>
      <c r="P9" s="22">
        <f t="shared" ref="P9:P27" si="3">+O9/G9</f>
        <v>0.24402391334389859</v>
      </c>
      <c r="Q9" s="21">
        <f>+Q10</f>
        <v>11925522767</v>
      </c>
    </row>
    <row r="10" spans="1:21" ht="27" customHeight="1">
      <c r="B10" s="12" t="s">
        <v>24</v>
      </c>
      <c r="C10" s="13" t="s">
        <v>19</v>
      </c>
      <c r="D10" s="13">
        <v>10</v>
      </c>
      <c r="E10" s="13" t="s">
        <v>20</v>
      </c>
      <c r="F10" s="14" t="s">
        <v>25</v>
      </c>
      <c r="G10" s="15">
        <f>+G11+G12+G13</f>
        <v>15775000000</v>
      </c>
      <c r="H10" s="15">
        <v>0</v>
      </c>
      <c r="I10" s="15">
        <f>+I11+I12+I13</f>
        <v>15775000000</v>
      </c>
      <c r="J10" s="17">
        <f t="shared" si="0"/>
        <v>1</v>
      </c>
      <c r="K10" s="50">
        <f>+K11+K12+K13</f>
        <v>3849477233</v>
      </c>
      <c r="L10" s="17">
        <f t="shared" si="1"/>
        <v>0.24402391334389859</v>
      </c>
      <c r="M10" s="50">
        <f>+M11+M12+M13</f>
        <v>3849477233</v>
      </c>
      <c r="N10" s="17">
        <f t="shared" si="2"/>
        <v>0.24402391334389859</v>
      </c>
      <c r="O10" s="50">
        <f>+O11+O12+O13</f>
        <v>3849477233</v>
      </c>
      <c r="P10" s="17">
        <f t="shared" si="3"/>
        <v>0.24402391334389859</v>
      </c>
      <c r="Q10" s="15">
        <f>+Q11+Q12+Q13</f>
        <v>11925522767</v>
      </c>
    </row>
    <row r="11" spans="1:21" ht="27" customHeight="1">
      <c r="B11" s="23" t="s">
        <v>26</v>
      </c>
      <c r="C11" s="24" t="s">
        <v>19</v>
      </c>
      <c r="D11" s="24">
        <v>10</v>
      </c>
      <c r="E11" s="24" t="s">
        <v>20</v>
      </c>
      <c r="F11" s="25" t="s">
        <v>27</v>
      </c>
      <c r="G11" s="26">
        <v>10313000000</v>
      </c>
      <c r="H11" s="26">
        <v>0</v>
      </c>
      <c r="I11" s="26">
        <v>10313000000</v>
      </c>
      <c r="J11" s="28">
        <f t="shared" si="0"/>
        <v>1</v>
      </c>
      <c r="K11" s="49">
        <v>2717324408</v>
      </c>
      <c r="L11" s="28">
        <f t="shared" si="1"/>
        <v>0.26348534936487927</v>
      </c>
      <c r="M11" s="49">
        <v>2717324408</v>
      </c>
      <c r="N11" s="28">
        <f t="shared" si="2"/>
        <v>0.26348534936487927</v>
      </c>
      <c r="O11" s="49">
        <v>2717324408</v>
      </c>
      <c r="P11" s="28">
        <f t="shared" si="3"/>
        <v>0.26348534936487927</v>
      </c>
      <c r="Q11" s="26">
        <f>+G11-O11</f>
        <v>7595675592</v>
      </c>
    </row>
    <row r="12" spans="1:21" ht="27" customHeight="1">
      <c r="B12" s="23" t="s">
        <v>28</v>
      </c>
      <c r="C12" s="24" t="s">
        <v>19</v>
      </c>
      <c r="D12" s="24">
        <v>10</v>
      </c>
      <c r="E12" s="24" t="s">
        <v>20</v>
      </c>
      <c r="F12" s="25" t="s">
        <v>29</v>
      </c>
      <c r="G12" s="26">
        <v>3749000000</v>
      </c>
      <c r="H12" s="26">
        <v>0</v>
      </c>
      <c r="I12" s="26">
        <v>3749000000</v>
      </c>
      <c r="J12" s="28">
        <f t="shared" si="0"/>
        <v>1</v>
      </c>
      <c r="K12" s="49">
        <v>1036751673</v>
      </c>
      <c r="L12" s="28">
        <f t="shared" si="1"/>
        <v>0.27654085702854092</v>
      </c>
      <c r="M12" s="49">
        <v>1036751673</v>
      </c>
      <c r="N12" s="28">
        <f t="shared" si="2"/>
        <v>0.27654085702854092</v>
      </c>
      <c r="O12" s="49">
        <v>1036751673</v>
      </c>
      <c r="P12" s="28">
        <f t="shared" si="3"/>
        <v>0.27654085702854092</v>
      </c>
      <c r="Q12" s="26">
        <f>+G12-O12</f>
        <v>2712248327</v>
      </c>
      <c r="U12" s="1" t="s">
        <v>30</v>
      </c>
    </row>
    <row r="13" spans="1:21" ht="27" customHeight="1">
      <c r="B13" s="23" t="s">
        <v>31</v>
      </c>
      <c r="C13" s="24" t="s">
        <v>19</v>
      </c>
      <c r="D13" s="24">
        <v>10</v>
      </c>
      <c r="E13" s="24" t="s">
        <v>20</v>
      </c>
      <c r="F13" s="25" t="s">
        <v>32</v>
      </c>
      <c r="G13" s="26">
        <v>1713000000</v>
      </c>
      <c r="H13" s="26">
        <v>0</v>
      </c>
      <c r="I13" s="26">
        <v>1713000000</v>
      </c>
      <c r="J13" s="28">
        <f t="shared" si="0"/>
        <v>1</v>
      </c>
      <c r="K13" s="49">
        <v>95401152</v>
      </c>
      <c r="L13" s="28">
        <f t="shared" si="1"/>
        <v>5.5692441330998252E-2</v>
      </c>
      <c r="M13" s="49">
        <v>95401152</v>
      </c>
      <c r="N13" s="28">
        <f t="shared" si="2"/>
        <v>5.5692441330998252E-2</v>
      </c>
      <c r="O13" s="49">
        <v>95401152</v>
      </c>
      <c r="P13" s="28">
        <f t="shared" si="3"/>
        <v>5.5692441330998252E-2</v>
      </c>
      <c r="Q13" s="26">
        <f>+G13-O13</f>
        <v>1617598848</v>
      </c>
    </row>
    <row r="14" spans="1:21" ht="27" customHeight="1">
      <c r="B14" s="18" t="s">
        <v>33</v>
      </c>
      <c r="C14" s="19" t="s">
        <v>19</v>
      </c>
      <c r="D14" s="19">
        <v>10</v>
      </c>
      <c r="E14" s="19" t="s">
        <v>20</v>
      </c>
      <c r="F14" s="20" t="s">
        <v>34</v>
      </c>
      <c r="G14" s="21">
        <f>+G17+G15</f>
        <v>1219000000</v>
      </c>
      <c r="H14" s="21">
        <f>+H17+H15</f>
        <v>0</v>
      </c>
      <c r="I14" s="21">
        <f>+I17+I15</f>
        <v>387118576</v>
      </c>
      <c r="J14" s="22">
        <f t="shared" si="0"/>
        <v>0.31757061197703035</v>
      </c>
      <c r="K14" s="21">
        <f>+K17+K15</f>
        <v>280150309</v>
      </c>
      <c r="L14" s="22">
        <f t="shared" si="1"/>
        <v>0.2298197776866284</v>
      </c>
      <c r="M14" s="21">
        <f>+M17+M15</f>
        <v>23897809.73</v>
      </c>
      <c r="N14" s="22">
        <f t="shared" si="2"/>
        <v>1.9604437842493848E-2</v>
      </c>
      <c r="O14" s="21">
        <f>+O17+O15</f>
        <v>23897809.73</v>
      </c>
      <c r="P14" s="22">
        <f>+O14/G14</f>
        <v>1.9604437842493848E-2</v>
      </c>
      <c r="Q14" s="21">
        <f>+Q17+Q15</f>
        <v>1195102190.27</v>
      </c>
      <c r="R14" s="5"/>
      <c r="S14" s="7"/>
    </row>
    <row r="15" spans="1:21" ht="27" customHeight="1">
      <c r="B15" s="12" t="s">
        <v>35</v>
      </c>
      <c r="C15" s="13" t="s">
        <v>19</v>
      </c>
      <c r="D15" s="13">
        <v>10</v>
      </c>
      <c r="E15" s="13" t="s">
        <v>20</v>
      </c>
      <c r="F15" s="14" t="s">
        <v>36</v>
      </c>
      <c r="G15" s="15">
        <f>+G16</f>
        <v>650800000</v>
      </c>
      <c r="H15" s="15">
        <f>+H16</f>
        <v>0</v>
      </c>
      <c r="I15" s="15">
        <f>+I16</f>
        <v>0</v>
      </c>
      <c r="J15" s="16">
        <f t="shared" si="0"/>
        <v>0</v>
      </c>
      <c r="K15" s="15">
        <f>+K16</f>
        <v>0</v>
      </c>
      <c r="L15" s="17">
        <f t="shared" si="1"/>
        <v>0</v>
      </c>
      <c r="M15" s="15">
        <f>+M16</f>
        <v>0</v>
      </c>
      <c r="N15" s="17">
        <f t="shared" si="2"/>
        <v>0</v>
      </c>
      <c r="O15" s="15">
        <f>+O16</f>
        <v>0</v>
      </c>
      <c r="P15" s="17">
        <f t="shared" si="3"/>
        <v>0</v>
      </c>
      <c r="Q15" s="15">
        <f>+Q16</f>
        <v>650800000</v>
      </c>
    </row>
    <row r="16" spans="1:21" ht="27" customHeight="1">
      <c r="B16" s="23" t="s">
        <v>37</v>
      </c>
      <c r="C16" s="24" t="s">
        <v>19</v>
      </c>
      <c r="D16" s="24">
        <v>10</v>
      </c>
      <c r="E16" s="24" t="s">
        <v>20</v>
      </c>
      <c r="F16" s="25" t="s">
        <v>38</v>
      </c>
      <c r="G16" s="26">
        <v>650800000</v>
      </c>
      <c r="H16" s="26">
        <v>0</v>
      </c>
      <c r="I16" s="26">
        <v>0</v>
      </c>
      <c r="J16" s="27">
        <f t="shared" si="0"/>
        <v>0</v>
      </c>
      <c r="K16" s="26">
        <v>0</v>
      </c>
      <c r="L16" s="28">
        <f t="shared" si="1"/>
        <v>0</v>
      </c>
      <c r="M16" s="26">
        <v>0</v>
      </c>
      <c r="N16" s="28">
        <f t="shared" si="2"/>
        <v>0</v>
      </c>
      <c r="O16" s="26">
        <v>0</v>
      </c>
      <c r="P16" s="28">
        <f t="shared" si="3"/>
        <v>0</v>
      </c>
      <c r="Q16" s="26">
        <f>+G16-O16</f>
        <v>650800000</v>
      </c>
    </row>
    <row r="17" spans="2:17" ht="27" customHeight="1">
      <c r="B17" s="12" t="s">
        <v>39</v>
      </c>
      <c r="C17" s="13" t="s">
        <v>19</v>
      </c>
      <c r="D17" s="13">
        <v>10</v>
      </c>
      <c r="E17" s="36" t="s">
        <v>20</v>
      </c>
      <c r="F17" s="37" t="s">
        <v>40</v>
      </c>
      <c r="G17" s="38">
        <f>+G18+G19</f>
        <v>568200000</v>
      </c>
      <c r="H17" s="38">
        <v>0</v>
      </c>
      <c r="I17" s="38">
        <f>+I18+I19</f>
        <v>387118576</v>
      </c>
      <c r="J17" s="39">
        <f t="shared" si="0"/>
        <v>0.68130689193945793</v>
      </c>
      <c r="K17" s="38">
        <f>+K18+K19</f>
        <v>280150309</v>
      </c>
      <c r="L17" s="39">
        <f t="shared" si="1"/>
        <v>0.49304876627947908</v>
      </c>
      <c r="M17" s="38">
        <f>+M18+M19</f>
        <v>23897809.73</v>
      </c>
      <c r="N17" s="39">
        <f t="shared" si="2"/>
        <v>4.2058799243224219E-2</v>
      </c>
      <c r="O17" s="38">
        <f>+O18+O19</f>
        <v>23897809.73</v>
      </c>
      <c r="P17" s="39">
        <f t="shared" si="3"/>
        <v>4.2058799243224219E-2</v>
      </c>
      <c r="Q17" s="38">
        <f>+Q18+Q19</f>
        <v>544302190.26999998</v>
      </c>
    </row>
    <row r="18" spans="2:17" ht="27" customHeight="1">
      <c r="B18" s="23" t="s">
        <v>41</v>
      </c>
      <c r="C18" s="24" t="s">
        <v>19</v>
      </c>
      <c r="D18" s="24">
        <v>10</v>
      </c>
      <c r="E18" s="24" t="s">
        <v>20</v>
      </c>
      <c r="F18" s="25" t="s">
        <v>42</v>
      </c>
      <c r="G18" s="26">
        <v>24700000</v>
      </c>
      <c r="H18" s="49">
        <v>0</v>
      </c>
      <c r="I18" s="49">
        <v>10000000</v>
      </c>
      <c r="J18" s="28">
        <f t="shared" si="0"/>
        <v>0.40485829959514169</v>
      </c>
      <c r="K18" s="49">
        <v>10000000</v>
      </c>
      <c r="L18" s="28">
        <f t="shared" si="1"/>
        <v>0.40485829959514169</v>
      </c>
      <c r="M18" s="49">
        <v>2738552.73</v>
      </c>
      <c r="N18" s="28">
        <f t="shared" si="2"/>
        <v>0.11087258016194332</v>
      </c>
      <c r="O18" s="49">
        <v>2738552.73</v>
      </c>
      <c r="P18" s="28">
        <f t="shared" si="3"/>
        <v>0.11087258016194332</v>
      </c>
      <c r="Q18" s="26">
        <f>+G18-O18</f>
        <v>21961447.27</v>
      </c>
    </row>
    <row r="19" spans="2:17" ht="27" customHeight="1">
      <c r="B19" s="23" t="s">
        <v>43</v>
      </c>
      <c r="C19" s="24" t="s">
        <v>19</v>
      </c>
      <c r="D19" s="24">
        <v>10</v>
      </c>
      <c r="E19" s="24" t="s">
        <v>20</v>
      </c>
      <c r="F19" s="25" t="s">
        <v>44</v>
      </c>
      <c r="G19" s="26">
        <v>543500000</v>
      </c>
      <c r="H19" s="49">
        <v>0</v>
      </c>
      <c r="I19" s="49">
        <v>377118576</v>
      </c>
      <c r="J19" s="28">
        <f t="shared" si="0"/>
        <v>0.69387042502299912</v>
      </c>
      <c r="K19" s="49">
        <v>270150309</v>
      </c>
      <c r="L19" s="28">
        <f t="shared" si="1"/>
        <v>0.49705668629254829</v>
      </c>
      <c r="M19" s="49">
        <v>21159257</v>
      </c>
      <c r="N19" s="28">
        <f t="shared" si="2"/>
        <v>3.893147562097516E-2</v>
      </c>
      <c r="O19" s="49">
        <v>21159257</v>
      </c>
      <c r="P19" s="28">
        <f t="shared" si="3"/>
        <v>3.893147562097516E-2</v>
      </c>
      <c r="Q19" s="26">
        <f>+G19-O19</f>
        <v>522340743</v>
      </c>
    </row>
    <row r="20" spans="2:17" ht="27" customHeight="1">
      <c r="B20" s="18" t="s">
        <v>45</v>
      </c>
      <c r="C20" s="19" t="s">
        <v>19</v>
      </c>
      <c r="D20" s="19" t="s">
        <v>46</v>
      </c>
      <c r="E20" s="19" t="s">
        <v>20</v>
      </c>
      <c r="F20" s="20" t="s">
        <v>47</v>
      </c>
      <c r="G20" s="21">
        <f>+G21</f>
        <v>10000000</v>
      </c>
      <c r="H20" s="21">
        <f>+H21</f>
        <v>0</v>
      </c>
      <c r="I20" s="21">
        <f>+I21</f>
        <v>10000000</v>
      </c>
      <c r="J20" s="22">
        <f t="shared" si="0"/>
        <v>1</v>
      </c>
      <c r="K20" s="21">
        <f t="shared" ref="K20:O21" si="4">+K21</f>
        <v>673954</v>
      </c>
      <c r="L20" s="22">
        <f t="shared" si="1"/>
        <v>6.7395399999999994E-2</v>
      </c>
      <c r="M20" s="21">
        <f>+M21</f>
        <v>673954</v>
      </c>
      <c r="N20" s="22">
        <f t="shared" si="2"/>
        <v>6.7395399999999994E-2</v>
      </c>
      <c r="O20" s="21">
        <f t="shared" si="4"/>
        <v>673954</v>
      </c>
      <c r="P20" s="22">
        <f t="shared" si="3"/>
        <v>6.7395399999999994E-2</v>
      </c>
      <c r="Q20" s="21">
        <f>+Q21</f>
        <v>9326046</v>
      </c>
    </row>
    <row r="21" spans="2:17" ht="27" customHeight="1">
      <c r="B21" s="12" t="s">
        <v>48</v>
      </c>
      <c r="C21" s="13" t="s">
        <v>19</v>
      </c>
      <c r="D21" s="13" t="s">
        <v>46</v>
      </c>
      <c r="E21" s="13" t="s">
        <v>20</v>
      </c>
      <c r="F21" s="14" t="s">
        <v>49</v>
      </c>
      <c r="G21" s="15">
        <f>+G22</f>
        <v>10000000</v>
      </c>
      <c r="H21" s="15">
        <v>0</v>
      </c>
      <c r="I21" s="15">
        <f>+I22</f>
        <v>10000000</v>
      </c>
      <c r="J21" s="16">
        <f t="shared" si="0"/>
        <v>1</v>
      </c>
      <c r="K21" s="15">
        <f>+K22</f>
        <v>673954</v>
      </c>
      <c r="L21" s="17">
        <f t="shared" si="1"/>
        <v>6.7395399999999994E-2</v>
      </c>
      <c r="M21" s="15">
        <f t="shared" si="4"/>
        <v>673954</v>
      </c>
      <c r="N21" s="17">
        <f t="shared" si="2"/>
        <v>6.7395399999999994E-2</v>
      </c>
      <c r="O21" s="15">
        <f t="shared" si="4"/>
        <v>673954</v>
      </c>
      <c r="P21" s="17">
        <f t="shared" si="3"/>
        <v>6.7395399999999994E-2</v>
      </c>
      <c r="Q21" s="15">
        <f>+Q22</f>
        <v>9326046</v>
      </c>
    </row>
    <row r="22" spans="2:17" ht="27" customHeight="1">
      <c r="B22" s="23" t="s">
        <v>50</v>
      </c>
      <c r="C22" s="24" t="s">
        <v>19</v>
      </c>
      <c r="D22" s="24" t="s">
        <v>46</v>
      </c>
      <c r="E22" s="24" t="s">
        <v>20</v>
      </c>
      <c r="F22" s="25" t="s">
        <v>51</v>
      </c>
      <c r="G22" s="26">
        <v>10000000</v>
      </c>
      <c r="H22" s="26">
        <v>0</v>
      </c>
      <c r="I22" s="26">
        <v>10000000</v>
      </c>
      <c r="J22" s="27">
        <f t="shared" si="0"/>
        <v>1</v>
      </c>
      <c r="K22" s="26">
        <v>673954</v>
      </c>
      <c r="L22" s="28">
        <f t="shared" si="1"/>
        <v>6.7395399999999994E-2</v>
      </c>
      <c r="M22" s="26">
        <v>673954</v>
      </c>
      <c r="N22" s="28">
        <f t="shared" si="2"/>
        <v>6.7395399999999994E-2</v>
      </c>
      <c r="O22" s="26">
        <v>673954</v>
      </c>
      <c r="P22" s="28">
        <f t="shared" si="3"/>
        <v>6.7395399999999994E-2</v>
      </c>
      <c r="Q22" s="26">
        <f>+G22-O22</f>
        <v>9326046</v>
      </c>
    </row>
    <row r="23" spans="2:17" ht="39.75" customHeight="1">
      <c r="B23" s="18" t="s">
        <v>52</v>
      </c>
      <c r="C23" s="19" t="s">
        <v>19</v>
      </c>
      <c r="D23" s="19" t="s">
        <v>46</v>
      </c>
      <c r="E23" s="19" t="s">
        <v>20</v>
      </c>
      <c r="F23" s="20" t="s">
        <v>53</v>
      </c>
      <c r="G23" s="21">
        <f>+G24+G26</f>
        <v>25000000</v>
      </c>
      <c r="H23" s="21">
        <f t="shared" ref="H23:Q23" si="5">+H24+H26</f>
        <v>0</v>
      </c>
      <c r="I23" s="21">
        <f t="shared" si="5"/>
        <v>1011000</v>
      </c>
      <c r="J23" s="22">
        <f t="shared" si="5"/>
        <v>0.12637499999999999</v>
      </c>
      <c r="K23" s="21">
        <f t="shared" si="5"/>
        <v>1011000</v>
      </c>
      <c r="L23" s="22">
        <f t="shared" si="5"/>
        <v>0.12637499999999999</v>
      </c>
      <c r="M23" s="21">
        <f t="shared" si="5"/>
        <v>1011000</v>
      </c>
      <c r="N23" s="22">
        <f t="shared" si="5"/>
        <v>0.12637499999999999</v>
      </c>
      <c r="O23" s="21">
        <f t="shared" si="5"/>
        <v>1011000</v>
      </c>
      <c r="P23" s="22">
        <f t="shared" si="5"/>
        <v>0.12637499999999999</v>
      </c>
      <c r="Q23" s="21">
        <f t="shared" si="5"/>
        <v>23989000</v>
      </c>
    </row>
    <row r="24" spans="2:17" ht="27" customHeight="1">
      <c r="B24" s="12" t="s">
        <v>54</v>
      </c>
      <c r="C24" s="13" t="s">
        <v>19</v>
      </c>
      <c r="D24" s="13" t="s">
        <v>46</v>
      </c>
      <c r="E24" s="13" t="s">
        <v>20</v>
      </c>
      <c r="F24" s="14" t="s">
        <v>55</v>
      </c>
      <c r="G24" s="15">
        <f>+G25</f>
        <v>8000000</v>
      </c>
      <c r="H24" s="50">
        <f>+H25</f>
        <v>0</v>
      </c>
      <c r="I24" s="50">
        <f>+I25</f>
        <v>1011000</v>
      </c>
      <c r="J24" s="17">
        <f t="shared" si="0"/>
        <v>0.12637499999999999</v>
      </c>
      <c r="K24" s="50">
        <f>+K25</f>
        <v>1011000</v>
      </c>
      <c r="L24" s="17">
        <f t="shared" si="1"/>
        <v>0.12637499999999999</v>
      </c>
      <c r="M24" s="50">
        <f>+M25</f>
        <v>1011000</v>
      </c>
      <c r="N24" s="17">
        <f t="shared" si="2"/>
        <v>0.12637499999999999</v>
      </c>
      <c r="O24" s="50">
        <f>+O25</f>
        <v>1011000</v>
      </c>
      <c r="P24" s="17">
        <f t="shared" si="3"/>
        <v>0.12637499999999999</v>
      </c>
      <c r="Q24" s="15">
        <f>+Q25</f>
        <v>6989000</v>
      </c>
    </row>
    <row r="25" spans="2:17" ht="27" customHeight="1">
      <c r="B25" s="23" t="s">
        <v>56</v>
      </c>
      <c r="C25" s="24" t="s">
        <v>19</v>
      </c>
      <c r="D25" s="24" t="s">
        <v>46</v>
      </c>
      <c r="E25" s="24" t="s">
        <v>20</v>
      </c>
      <c r="F25" s="25" t="s">
        <v>57</v>
      </c>
      <c r="G25" s="26">
        <v>8000000</v>
      </c>
      <c r="H25" s="49">
        <v>0</v>
      </c>
      <c r="I25" s="49">
        <v>1011000</v>
      </c>
      <c r="J25" s="28">
        <f t="shared" si="0"/>
        <v>0.12637499999999999</v>
      </c>
      <c r="K25" s="49">
        <v>1011000</v>
      </c>
      <c r="L25" s="28">
        <f t="shared" si="1"/>
        <v>0.12637499999999999</v>
      </c>
      <c r="M25" s="49">
        <v>1011000</v>
      </c>
      <c r="N25" s="28">
        <f t="shared" si="2"/>
        <v>0.12637499999999999</v>
      </c>
      <c r="O25" s="49">
        <v>1011000</v>
      </c>
      <c r="P25" s="28">
        <f t="shared" si="3"/>
        <v>0.12637499999999999</v>
      </c>
      <c r="Q25" s="26">
        <f>+G25-O25</f>
        <v>6989000</v>
      </c>
    </row>
    <row r="26" spans="2:17" ht="27" customHeight="1">
      <c r="B26" s="35" t="s">
        <v>58</v>
      </c>
      <c r="C26" s="36" t="s">
        <v>19</v>
      </c>
      <c r="D26" s="36" t="s">
        <v>46</v>
      </c>
      <c r="E26" s="36" t="s">
        <v>20</v>
      </c>
      <c r="F26" s="37" t="s">
        <v>59</v>
      </c>
      <c r="G26" s="38">
        <f>+G27</f>
        <v>17000000</v>
      </c>
      <c r="H26" s="38">
        <v>0</v>
      </c>
      <c r="I26" s="38">
        <f>+I27</f>
        <v>0</v>
      </c>
      <c r="J26" s="39">
        <f t="shared" si="0"/>
        <v>0</v>
      </c>
      <c r="K26" s="38">
        <f>+K27</f>
        <v>0</v>
      </c>
      <c r="L26" s="39">
        <f t="shared" si="1"/>
        <v>0</v>
      </c>
      <c r="M26" s="38">
        <f>+M27</f>
        <v>0</v>
      </c>
      <c r="N26" s="39">
        <f t="shared" si="2"/>
        <v>0</v>
      </c>
      <c r="O26" s="38">
        <f>+O27</f>
        <v>0</v>
      </c>
      <c r="P26" s="39">
        <f t="shared" si="3"/>
        <v>0</v>
      </c>
      <c r="Q26" s="38">
        <f>+Q27</f>
        <v>17000000</v>
      </c>
    </row>
    <row r="27" spans="2:17" ht="27" customHeight="1">
      <c r="B27" s="23" t="s">
        <v>60</v>
      </c>
      <c r="C27" s="24" t="s">
        <v>19</v>
      </c>
      <c r="D27" s="24" t="s">
        <v>61</v>
      </c>
      <c r="E27" s="24" t="s">
        <v>62</v>
      </c>
      <c r="F27" s="24" t="s">
        <v>63</v>
      </c>
      <c r="G27" s="26">
        <v>17000000</v>
      </c>
      <c r="H27" s="26">
        <v>0</v>
      </c>
      <c r="I27" s="26">
        <v>0</v>
      </c>
      <c r="J27" s="27">
        <f t="shared" si="0"/>
        <v>0</v>
      </c>
      <c r="K27" s="26">
        <v>0</v>
      </c>
      <c r="L27" s="27">
        <f t="shared" si="1"/>
        <v>0</v>
      </c>
      <c r="M27" s="26">
        <v>0</v>
      </c>
      <c r="N27" s="28">
        <f t="shared" si="2"/>
        <v>0</v>
      </c>
      <c r="O27" s="26">
        <v>0</v>
      </c>
      <c r="P27" s="27">
        <f t="shared" si="3"/>
        <v>0</v>
      </c>
      <c r="Q27" s="26">
        <f>+G27-O27</f>
        <v>17000000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1:19">
      <c r="G49" s="7"/>
      <c r="H49" s="7"/>
      <c r="I49" s="7"/>
      <c r="J49" s="7"/>
      <c r="K49" s="7"/>
      <c r="L49" s="7"/>
    </row>
    <row r="54" spans="1:19" ht="86.25" customHeight="1"/>
    <row r="55" spans="1:19" ht="19.5" customHeight="1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9"/>
      <c r="S55" s="9"/>
    </row>
    <row r="56" spans="1:19" ht="19.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9"/>
      <c r="S56" s="9"/>
    </row>
    <row r="57" spans="1:19" ht="19.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9"/>
      <c r="S57" s="9"/>
    </row>
    <row r="58" spans="1:19" ht="19.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9"/>
      <c r="S58" s="9"/>
    </row>
    <row r="59" spans="1:19" ht="19.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9"/>
      <c r="S59" s="9"/>
    </row>
    <row r="60" spans="1:19" ht="19.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9"/>
      <c r="S60" s="9"/>
    </row>
    <row r="61" spans="1:19" ht="19.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9"/>
      <c r="S61" s="9"/>
    </row>
    <row r="62" spans="1:19" ht="19.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9"/>
      <c r="S62" s="9"/>
    </row>
    <row r="63" spans="1:19" ht="19.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9"/>
      <c r="S63" s="9"/>
    </row>
    <row r="64" spans="1:19" ht="19.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9"/>
      <c r="S64" s="9"/>
    </row>
    <row r="65" spans="1:19" ht="19.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9"/>
      <c r="S65" s="9"/>
    </row>
    <row r="66" spans="1:19" ht="19.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9"/>
      <c r="S66" s="9"/>
    </row>
    <row r="67" spans="1:19" ht="19.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9"/>
      <c r="S67" s="9"/>
    </row>
    <row r="68" spans="1:19" ht="19.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9"/>
      <c r="S68" s="9"/>
    </row>
    <row r="69" spans="1:19" ht="19.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9"/>
      <c r="S69" s="9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ignoredErrors>
    <ignoredError sqref="J8:J26 L8:L27 N8:N27 P8:P27 Q17: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2025-05-05T16:12:51Z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