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2" documentId="8_{913D66AB-F4BB-4326-B46E-E7D0B693C99C}" xr6:coauthVersionLast="47" xr6:coauthVersionMax="47" xr10:uidLastSave="{6DDCFDE6-7ADC-470A-8494-D5F7EE730FA7}"/>
  <bookViews>
    <workbookView xWindow="-120" yWindow="-120" windowWidth="29040" windowHeight="15720" tabRatio="766" xr2:uid="{00000000-000D-0000-FFFF-FFFF00000000}"/>
  </bookViews>
  <sheets>
    <sheet name="ENERO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ENERO!$A$1:$R$70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4" l="1"/>
  <c r="I23" i="24"/>
  <c r="J23" i="24"/>
  <c r="K23" i="24"/>
  <c r="L23" i="24"/>
  <c r="M23" i="24"/>
  <c r="N23" i="24"/>
  <c r="O23" i="24"/>
  <c r="P23" i="24"/>
  <c r="Q23" i="24"/>
  <c r="G23" i="24"/>
  <c r="Q25" i="24"/>
  <c r="Q24" i="24" s="1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1" i="24"/>
  <c r="Q12" i="24"/>
  <c r="Q13" i="24"/>
  <c r="Q16" i="24"/>
  <c r="O10" i="24" l="1"/>
  <c r="P25" i="24"/>
  <c r="Q27" i="24"/>
  <c r="Q26" i="24" s="1"/>
  <c r="Q22" i="24"/>
  <c r="Q19" i="24"/>
  <c r="Q18" i="24"/>
  <c r="G21" i="24"/>
  <c r="Q17" i="24" l="1"/>
  <c r="Q10" i="24"/>
  <c r="Q9" i="24" s="1"/>
  <c r="I17" i="24"/>
  <c r="I10" i="24"/>
  <c r="I9" i="24" s="1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K24" i="24"/>
  <c r="I24" i="24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N20" i="24" l="1"/>
  <c r="J9" i="24"/>
  <c r="G14" i="24"/>
  <c r="G8" i="24" s="1"/>
  <c r="O14" i="24"/>
  <c r="L18" i="24"/>
  <c r="J18" i="24"/>
  <c r="Q14" i="24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P24" i="24"/>
  <c r="L26" i="24"/>
  <c r="N26" i="24"/>
  <c r="P26" i="24"/>
  <c r="P14" i="24" l="1"/>
  <c r="Q8" i="24"/>
  <c r="O8" i="24"/>
  <c r="P8" i="24" s="1"/>
  <c r="J19" i="24" l="1"/>
  <c r="J17" i="24"/>
  <c r="I14" i="24" l="1"/>
  <c r="I8" i="24" s="1"/>
  <c r="L19" i="24"/>
  <c r="K17" i="24"/>
  <c r="K14" i="24" s="1"/>
  <c r="L14" i="24" s="1"/>
  <c r="J14" i="24" l="1"/>
  <c r="K8" i="24"/>
  <c r="L17" i="24"/>
  <c r="N19" i="24"/>
  <c r="M17" i="24"/>
  <c r="N17" i="24" l="1"/>
  <c r="M14" i="24"/>
  <c r="M8" i="24" s="1"/>
  <c r="L8" i="24"/>
  <c r="J8" i="24"/>
  <c r="N8" i="24" l="1"/>
  <c r="N14" i="24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<sst xmlns="http://schemas.openxmlformats.org/spreadsheetml/2006/main" count="237" uniqueCount="71">
  <si>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</si>
  <si>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</si>
  <si>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PERIODO ENERO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</si>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</sst>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1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5" xfId="0" applyFont="1" applyBorder="1" applyAlignment="1">
      <alignment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left" vertical="center" wrapText="1" readingOrder="1"/>
    </xf>
    <xf numFmtId="164" fontId="5" fillId="0" borderId="25" xfId="0" applyNumberFormat="1" applyFont="1" applyBorder="1" applyAlignment="1">
      <alignment horizontal="center" vertical="center" wrapText="1" readingOrder="1"/>
    </xf>
    <xf numFmtId="10" fontId="5" fillId="0" borderId="25" xfId="1" applyNumberFormat="1" applyFont="1" applyBorder="1" applyAlignment="1">
      <alignment horizontal="center" vertical="center" wrapText="1" readingOrder="1"/>
    </xf>
    <xf numFmtId="10" fontId="5" fillId="0" borderId="25" xfId="1" applyNumberFormat="1" applyFont="1" applyFill="1" applyBorder="1" applyAlignment="1">
      <alignment horizontal="center" vertical="center" wrapText="1" readingOrder="1"/>
    </xf>
    <xf numFmtId="0" fontId="9" fillId="2" borderId="24" xfId="0" applyFont="1" applyFill="1" applyBorder="1" applyAlignment="1">
      <alignment horizontal="center" vertical="center" wrapText="1" readingOrder="1"/>
    </xf>
    <xf numFmtId="0" fontId="11" fillId="2" borderId="24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5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(ENERO!$G$7,ENERO!$H$7,ENERO!$I$7,ENERO!$K$7,ENERO!$M$7,ENERO!$O$7)</c15:sqref>
                  </c15:fullRef>
                </c:ext>
              </c:extLst>
              <c:f>(ENERO!$G$7,ENERO!$I$7,ENERO!$K$7,ENERO!$M$7,ENERO!$O$7)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(ENERO!$G$8,ENERO!$H$8,ENERO!$I$8,ENERO!$K$8,ENERO!$M$8,ENERO!$O$8)</c15:sqref>
                  </c15:fullRef>
                </c:ext>
              </c:extLst>
              <c:f>(ENERO!$G$8,ENERO!$I$8,ENERO!$K$8,ENERO!$M$8,ENERO!$O$8)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15837558000</c:v>
                </c:pt>
                <c:pt idx="2">
                  <c:v>847500281</c:v>
                </c:pt>
                <c:pt idx="3">
                  <c:v>837500281</c:v>
                </c:pt>
                <c:pt idx="4">
                  <c:v>837500281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(ENERO!$G$7,ENERO!$I$7,ENERO!$K$7,ENERO!$M$7,ENERO!$O$7)</c15:sqref>
                  </c15:fullRef>
                </c:ext>
              </c:extLst>
              <c:f>(ENERO!$I$7,ENERO!$K$7,ENERO!$M$7,ENERO!$O$7)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(ENERO!$G$8,ENERO!$I$8,ENERO!$K$8,ENERO!$M$8,ENERO!$O$8)</c15:sqref>
                  </c15:fullRef>
                </c:ext>
              </c:extLst>
              <c:f>(ENERO!$I$8,ENERO!$K$8,ENERO!$M$8,ENERO!$O$8)</c:f>
              <c:numCache>
                <c:formatCode>[$-1240A]"$"\ #,##0.00;\-"$"\ #,##0.00</c:formatCode>
                <c:ptCount val="4"/>
                <c:pt idx="0">
                  <c:v>15837558000</c:v>
                </c:pt>
                <c:pt idx="1">
                  <c:v>847500281</c:v>
                </c:pt>
                <c:pt idx="2">
                  <c:v>837500281</c:v>
                </c:pt>
                <c:pt idx="3">
                  <c:v>837500281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zoomScale="70" zoomScaleNormal="70" zoomScaleSheetLayoutView="70" workbookViewId="0">
      <selection activeCell="T11" sqref="T11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21" ht="24.75" customHeight="1"/>
    <row r="2" spans="1:21" ht="15.7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98" t="s">
        <v>1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2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.75">
      <c r="A6" s="18"/>
      <c r="B6" s="16"/>
      <c r="C6" s="16"/>
      <c r="D6" s="16"/>
      <c r="E6" s="16"/>
      <c r="G6" s="65"/>
      <c r="H6" s="27"/>
      <c r="I6" s="27"/>
      <c r="J6" s="27"/>
      <c r="K6" s="27"/>
      <c r="L6" s="27"/>
      <c r="M6" s="27"/>
      <c r="N6" s="27"/>
      <c r="O6" s="27"/>
    </row>
    <row r="7" spans="1:21" ht="30">
      <c r="B7" s="89" t="s">
        <v>3</v>
      </c>
      <c r="C7" s="89" t="s">
        <v>4</v>
      </c>
      <c r="D7" s="89" t="s">
        <v>5</v>
      </c>
      <c r="E7" s="89" t="s">
        <v>6</v>
      </c>
      <c r="F7" s="89" t="s">
        <v>7</v>
      </c>
      <c r="G7" s="89" t="s">
        <v>8</v>
      </c>
      <c r="H7" s="89" t="s">
        <v>9</v>
      </c>
      <c r="I7" s="89" t="s">
        <v>10</v>
      </c>
      <c r="J7" s="90" t="s">
        <v>11</v>
      </c>
      <c r="K7" s="89" t="s">
        <v>12</v>
      </c>
      <c r="L7" s="90" t="s">
        <v>13</v>
      </c>
      <c r="M7" s="89" t="s">
        <v>14</v>
      </c>
      <c r="N7" s="90" t="s">
        <v>15</v>
      </c>
      <c r="O7" s="89" t="s">
        <v>16</v>
      </c>
      <c r="P7" s="90" t="s">
        <v>17</v>
      </c>
      <c r="Q7" s="89" t="s">
        <v>18</v>
      </c>
    </row>
    <row r="8" spans="1:21" ht="27" customHeight="1">
      <c r="B8" s="83" t="s">
        <v>19</v>
      </c>
      <c r="C8" s="84" t="s">
        <v>20</v>
      </c>
      <c r="D8" s="84">
        <v>10</v>
      </c>
      <c r="E8" s="84" t="s">
        <v>21</v>
      </c>
      <c r="F8" s="85" t="s">
        <v>22</v>
      </c>
      <c r="G8" s="86">
        <f>+G9+G14+G20+G23</f>
        <v>17029000000</v>
      </c>
      <c r="H8" s="86">
        <f>+H9+H14+H20+H23</f>
        <v>0</v>
      </c>
      <c r="I8" s="86">
        <f>+I9+I14+I20+I23</f>
        <v>15837558000</v>
      </c>
      <c r="J8" s="87">
        <f t="shared" ref="J8:J27" si="0">+I8/G8</f>
        <v>0.93003452933231545</v>
      </c>
      <c r="K8" s="86">
        <f>+K9+K14+K20+K23</f>
        <v>847500281</v>
      </c>
      <c r="L8" s="88">
        <f t="shared" ref="L8:L27" si="1">+K8/G8</f>
        <v>4.9768059251864463E-2</v>
      </c>
      <c r="M8" s="86">
        <f>+M9+M14+M20+M23</f>
        <v>837500281</v>
      </c>
      <c r="N8" s="88">
        <f t="shared" ref="N8:N27" si="2">+M8/G8</f>
        <v>4.9180825709084504E-2</v>
      </c>
      <c r="O8" s="86">
        <f>+O9+O14+O20+O23</f>
        <v>837500281</v>
      </c>
      <c r="P8" s="96">
        <f>+O8/G8</f>
        <v>4.9180825709084504E-2</v>
      </c>
      <c r="Q8" s="86">
        <f>+Q9+Q14+Q20+Q23</f>
        <v>16191499719</v>
      </c>
    </row>
    <row r="9" spans="1:21" ht="27" customHeight="1">
      <c r="B9" s="72" t="s">
        <v>23</v>
      </c>
      <c r="C9" s="73" t="s">
        <v>20</v>
      </c>
      <c r="D9" s="73">
        <v>10</v>
      </c>
      <c r="E9" s="73" t="s">
        <v>21</v>
      </c>
      <c r="F9" s="74" t="s">
        <v>24</v>
      </c>
      <c r="G9" s="75">
        <f>+G10</f>
        <v>15775000000</v>
      </c>
      <c r="H9" s="75">
        <f>+H10</f>
        <v>0</v>
      </c>
      <c r="I9" s="75">
        <f>+I10</f>
        <v>15775000000</v>
      </c>
      <c r="J9" s="76">
        <f t="shared" si="0"/>
        <v>1</v>
      </c>
      <c r="K9" s="75">
        <f>+K10</f>
        <v>836652152</v>
      </c>
      <c r="L9" s="76">
        <f t="shared" si="1"/>
        <v>5.3036586497622822E-2</v>
      </c>
      <c r="M9" s="75">
        <f>+M10</f>
        <v>836652152</v>
      </c>
      <c r="N9" s="76">
        <f t="shared" si="2"/>
        <v>5.3036586497622822E-2</v>
      </c>
      <c r="O9" s="75">
        <f>+O10</f>
        <v>836652152</v>
      </c>
      <c r="P9" s="76">
        <f t="shared" ref="P9:P27" si="3">+O9/G9</f>
        <v>5.3036586497622822E-2</v>
      </c>
      <c r="Q9" s="75">
        <f>+Q10</f>
        <v>14938347848</v>
      </c>
    </row>
    <row r="10" spans="1:21" ht="27" customHeight="1">
      <c r="B10" s="66" t="s">
        <v>25</v>
      </c>
      <c r="C10" s="67" t="s">
        <v>20</v>
      </c>
      <c r="D10" s="67">
        <v>10</v>
      </c>
      <c r="E10" s="67" t="s">
        <v>21</v>
      </c>
      <c r="F10" s="68" t="s">
        <v>26</v>
      </c>
      <c r="G10" s="69">
        <f>+G11+G12+G13</f>
        <v>15775000000</v>
      </c>
      <c r="H10" s="69">
        <v>0</v>
      </c>
      <c r="I10" s="69">
        <f>+I11+I12+I13</f>
        <v>15775000000</v>
      </c>
      <c r="J10" s="70">
        <f t="shared" si="0"/>
        <v>1</v>
      </c>
      <c r="K10" s="69">
        <f>+K11+K12+K13</f>
        <v>836652152</v>
      </c>
      <c r="L10" s="71">
        <f t="shared" si="1"/>
        <v>5.3036586497622822E-2</v>
      </c>
      <c r="M10" s="69">
        <f>+M11+M12+M13</f>
        <v>836652152</v>
      </c>
      <c r="N10" s="71">
        <f t="shared" si="2"/>
        <v>5.3036586497622822E-2</v>
      </c>
      <c r="O10" s="69">
        <f>+O11+O12+O13</f>
        <v>836652152</v>
      </c>
      <c r="P10" s="71">
        <f t="shared" si="3"/>
        <v>5.3036586497622822E-2</v>
      </c>
      <c r="Q10" s="69">
        <f>+Q11+Q12+Q13</f>
        <v>14938347848</v>
      </c>
    </row>
    <row r="11" spans="1:21" ht="27" customHeight="1">
      <c r="B11" s="77" t="s">
        <v>27</v>
      </c>
      <c r="C11" s="78" t="s">
        <v>20</v>
      </c>
      <c r="D11" s="78">
        <v>10</v>
      </c>
      <c r="E11" s="78" t="s">
        <v>21</v>
      </c>
      <c r="F11" s="79" t="s">
        <v>28</v>
      </c>
      <c r="G11" s="80">
        <v>10313000000</v>
      </c>
      <c r="H11" s="80">
        <v>0</v>
      </c>
      <c r="I11" s="80">
        <v>10313000000</v>
      </c>
      <c r="J11" s="81">
        <f t="shared" si="0"/>
        <v>1</v>
      </c>
      <c r="K11" s="80">
        <v>572930044</v>
      </c>
      <c r="L11" s="82">
        <f t="shared" si="1"/>
        <v>5.5554159216522833E-2</v>
      </c>
      <c r="M11" s="80">
        <v>572930044</v>
      </c>
      <c r="N11" s="82">
        <f t="shared" si="2"/>
        <v>5.5554159216522833E-2</v>
      </c>
      <c r="O11" s="80">
        <v>572930044</v>
      </c>
      <c r="P11" s="82">
        <f t="shared" si="3"/>
        <v>5.5554159216522833E-2</v>
      </c>
      <c r="Q11" s="80">
        <f>+G11-O11</f>
        <v>9740069956</v>
      </c>
    </row>
    <row r="12" spans="1:21" ht="27" customHeight="1">
      <c r="B12" s="77" t="s">
        <v>29</v>
      </c>
      <c r="C12" s="78" t="s">
        <v>20</v>
      </c>
      <c r="D12" s="78">
        <v>10</v>
      </c>
      <c r="E12" s="78" t="s">
        <v>21</v>
      </c>
      <c r="F12" s="79" t="s">
        <v>30</v>
      </c>
      <c r="G12" s="80">
        <v>3749000000</v>
      </c>
      <c r="H12" s="80">
        <v>0</v>
      </c>
      <c r="I12" s="80">
        <v>3749000000</v>
      </c>
      <c r="J12" s="81">
        <f t="shared" si="0"/>
        <v>1</v>
      </c>
      <c r="K12" s="80">
        <v>214701897</v>
      </c>
      <c r="L12" s="82">
        <f t="shared" si="1"/>
        <v>5.7269110962923447E-2</v>
      </c>
      <c r="M12" s="80">
        <v>214701897</v>
      </c>
      <c r="N12" s="82">
        <f t="shared" si="2"/>
        <v>5.7269110962923447E-2</v>
      </c>
      <c r="O12" s="80">
        <v>214701897</v>
      </c>
      <c r="P12" s="82">
        <f t="shared" si="3"/>
        <v>5.7269110962923447E-2</v>
      </c>
      <c r="Q12" s="80">
        <f>+G12-O12</f>
        <v>3534298103</v>
      </c>
      <c r="U12" s="1" t="s">
        <v>31</v>
      </c>
    </row>
    <row r="13" spans="1:21" ht="27" customHeight="1">
      <c r="B13" s="77" t="s">
        <v>32</v>
      </c>
      <c r="C13" s="78" t="s">
        <v>20</v>
      </c>
      <c r="D13" s="78">
        <v>10</v>
      </c>
      <c r="E13" s="78" t="s">
        <v>21</v>
      </c>
      <c r="F13" s="79" t="s">
        <v>33</v>
      </c>
      <c r="G13" s="80">
        <v>1713000000</v>
      </c>
      <c r="H13" s="80">
        <v>0</v>
      </c>
      <c r="I13" s="80">
        <v>1713000000</v>
      </c>
      <c r="J13" s="81">
        <f t="shared" si="0"/>
        <v>1</v>
      </c>
      <c r="K13" s="80">
        <v>49020211</v>
      </c>
      <c r="L13" s="82">
        <f t="shared" si="1"/>
        <v>2.8616585522475188E-2</v>
      </c>
      <c r="M13" s="80">
        <v>49020211</v>
      </c>
      <c r="N13" s="82">
        <f t="shared" si="2"/>
        <v>2.8616585522475188E-2</v>
      </c>
      <c r="O13" s="80">
        <v>49020211</v>
      </c>
      <c r="P13" s="82">
        <f t="shared" si="3"/>
        <v>2.8616585522475188E-2</v>
      </c>
      <c r="Q13" s="80">
        <f>+G13-O13</f>
        <v>1663979789</v>
      </c>
    </row>
    <row r="14" spans="1:21" ht="27" customHeight="1">
      <c r="B14" s="72" t="s">
        <v>34</v>
      </c>
      <c r="C14" s="73" t="s">
        <v>20</v>
      </c>
      <c r="D14" s="73">
        <v>10</v>
      </c>
      <c r="E14" s="73" t="s">
        <v>21</v>
      </c>
      <c r="F14" s="74" t="s">
        <v>35</v>
      </c>
      <c r="G14" s="75">
        <f>+G17+G15</f>
        <v>1219000000</v>
      </c>
      <c r="H14" s="75">
        <f>+H17+H15</f>
        <v>0</v>
      </c>
      <c r="I14" s="75">
        <f>+I17+I15</f>
        <v>52558000</v>
      </c>
      <c r="J14" s="76">
        <f t="shared" si="0"/>
        <v>4.3115668580803936E-2</v>
      </c>
      <c r="K14" s="75">
        <f>+K17+K15</f>
        <v>10848129</v>
      </c>
      <c r="L14" s="76">
        <f t="shared" si="1"/>
        <v>8.8992034454470886E-3</v>
      </c>
      <c r="M14" s="75">
        <f>+M17+M15</f>
        <v>848129</v>
      </c>
      <c r="N14" s="76">
        <f t="shared" si="2"/>
        <v>6.9575799835931088E-4</v>
      </c>
      <c r="O14" s="75">
        <f>+O17+O15</f>
        <v>848129</v>
      </c>
      <c r="P14" s="76">
        <f>+O14/G14</f>
        <v>6.9575799835931088E-4</v>
      </c>
      <c r="Q14" s="75">
        <f>+Q17+Q15</f>
        <v>1218151871</v>
      </c>
      <c r="R14" s="24"/>
      <c r="S14" s="26"/>
    </row>
    <row r="15" spans="1:21" ht="27" customHeight="1">
      <c r="B15" s="66" t="s">
        <v>36</v>
      </c>
      <c r="C15" s="67" t="s">
        <v>20</v>
      </c>
      <c r="D15" s="67">
        <v>10</v>
      </c>
      <c r="E15" s="67" t="s">
        <v>21</v>
      </c>
      <c r="F15" s="68" t="s">
        <v>37</v>
      </c>
      <c r="G15" s="69">
        <f>+G16</f>
        <v>650800000</v>
      </c>
      <c r="H15" s="69">
        <f>+H16</f>
        <v>0</v>
      </c>
      <c r="I15" s="69">
        <f>+I16</f>
        <v>0</v>
      </c>
      <c r="J15" s="70">
        <f t="shared" si="0"/>
        <v>0</v>
      </c>
      <c r="K15" s="69">
        <f>+K16</f>
        <v>0</v>
      </c>
      <c r="L15" s="71">
        <f t="shared" si="1"/>
        <v>0</v>
      </c>
      <c r="M15" s="69">
        <f>+M16</f>
        <v>0</v>
      </c>
      <c r="N15" s="71">
        <f t="shared" si="2"/>
        <v>0</v>
      </c>
      <c r="O15" s="69">
        <f>+O16</f>
        <v>0</v>
      </c>
      <c r="P15" s="71">
        <f t="shared" si="3"/>
        <v>0</v>
      </c>
      <c r="Q15" s="69">
        <f>+Q16</f>
        <v>650800000</v>
      </c>
    </row>
    <row r="16" spans="1:21" ht="27" customHeight="1">
      <c r="B16" s="77" t="s">
        <v>38</v>
      </c>
      <c r="C16" s="78" t="s">
        <v>20</v>
      </c>
      <c r="D16" s="78">
        <v>10</v>
      </c>
      <c r="E16" s="78" t="s">
        <v>21</v>
      </c>
      <c r="F16" s="79" t="s">
        <v>39</v>
      </c>
      <c r="G16" s="80">
        <v>650800000</v>
      </c>
      <c r="H16" s="80">
        <v>0</v>
      </c>
      <c r="I16" s="80">
        <v>0</v>
      </c>
      <c r="J16" s="81">
        <f t="shared" si="0"/>
        <v>0</v>
      </c>
      <c r="K16" s="80">
        <v>0</v>
      </c>
      <c r="L16" s="82">
        <f t="shared" si="1"/>
        <v>0</v>
      </c>
      <c r="M16" s="80">
        <v>0</v>
      </c>
      <c r="N16" s="82">
        <f t="shared" si="2"/>
        <v>0</v>
      </c>
      <c r="O16" s="80">
        <v>0</v>
      </c>
      <c r="P16" s="82">
        <f t="shared" si="3"/>
        <v>0</v>
      </c>
      <c r="Q16" s="80">
        <f>+G16-O16</f>
        <v>650800000</v>
      </c>
    </row>
    <row r="17" spans="2:17" ht="27" customHeight="1">
      <c r="B17" s="66" t="s">
        <v>40</v>
      </c>
      <c r="C17" s="67" t="s">
        <v>20</v>
      </c>
      <c r="D17" s="67">
        <v>10</v>
      </c>
      <c r="E17" s="92" t="s">
        <v>21</v>
      </c>
      <c r="F17" s="93" t="s">
        <v>41</v>
      </c>
      <c r="G17" s="94">
        <f>+G18+G19</f>
        <v>568200000</v>
      </c>
      <c r="H17" s="94">
        <v>0</v>
      </c>
      <c r="I17" s="94">
        <f>+I18+I19</f>
        <v>52558000</v>
      </c>
      <c r="J17" s="95">
        <f t="shared" si="0"/>
        <v>9.2499120028159104E-2</v>
      </c>
      <c r="K17" s="94">
        <f>+K18+K19</f>
        <v>10848129</v>
      </c>
      <c r="L17" s="95">
        <f t="shared" si="1"/>
        <v>1.9092096092925025E-2</v>
      </c>
      <c r="M17" s="94">
        <f>+M18+M19</f>
        <v>848129</v>
      </c>
      <c r="N17" s="95">
        <f t="shared" si="2"/>
        <v>1.4926592749032032E-3</v>
      </c>
      <c r="O17" s="94">
        <f>+O18+O19</f>
        <v>848129</v>
      </c>
      <c r="P17" s="95">
        <f t="shared" si="3"/>
        <v>1.4926592749032032E-3</v>
      </c>
      <c r="Q17" s="94">
        <f>+Q18+Q19</f>
        <v>567351871</v>
      </c>
    </row>
    <row r="18" spans="2:17" ht="27" customHeight="1">
      <c r="B18" s="77" t="s">
        <v>42</v>
      </c>
      <c r="C18" s="78" t="s">
        <v>20</v>
      </c>
      <c r="D18" s="78">
        <v>10</v>
      </c>
      <c r="E18" s="78" t="s">
        <v>21</v>
      </c>
      <c r="F18" s="79" t="s">
        <v>43</v>
      </c>
      <c r="G18" s="80">
        <v>24700000</v>
      </c>
      <c r="H18" s="80">
        <v>0</v>
      </c>
      <c r="I18" s="80">
        <v>10000000</v>
      </c>
      <c r="J18" s="81">
        <f t="shared" si="0"/>
        <v>0.40485829959514169</v>
      </c>
      <c r="K18" s="80">
        <v>10000000</v>
      </c>
      <c r="L18" s="82">
        <f t="shared" si="1"/>
        <v>0.40485829959514169</v>
      </c>
      <c r="M18" s="80">
        <v>0</v>
      </c>
      <c r="N18" s="82">
        <f t="shared" si="2"/>
        <v>0</v>
      </c>
      <c r="O18" s="80">
        <v>0</v>
      </c>
      <c r="P18" s="82">
        <f t="shared" si="3"/>
        <v>0</v>
      </c>
      <c r="Q18" s="80">
        <f>+G18-O18</f>
        <v>24700000</v>
      </c>
    </row>
    <row r="19" spans="2:17" ht="27" customHeight="1">
      <c r="B19" s="77" t="s">
        <v>44</v>
      </c>
      <c r="C19" s="78" t="s">
        <v>20</v>
      </c>
      <c r="D19" s="78">
        <v>10</v>
      </c>
      <c r="E19" s="78" t="s">
        <v>21</v>
      </c>
      <c r="F19" s="79" t="s">
        <v>45</v>
      </c>
      <c r="G19" s="80">
        <v>543500000</v>
      </c>
      <c r="H19" s="80">
        <v>0</v>
      </c>
      <c r="I19" s="80">
        <v>42558000</v>
      </c>
      <c r="J19" s="81">
        <f t="shared" si="0"/>
        <v>7.8303587856485737E-2</v>
      </c>
      <c r="K19" s="80">
        <v>848129</v>
      </c>
      <c r="L19" s="82">
        <f t="shared" si="1"/>
        <v>1.5604949402023918E-3</v>
      </c>
      <c r="M19" s="80">
        <v>848129</v>
      </c>
      <c r="N19" s="82">
        <f t="shared" si="2"/>
        <v>1.5604949402023918E-3</v>
      </c>
      <c r="O19" s="80">
        <v>848129</v>
      </c>
      <c r="P19" s="82">
        <f t="shared" si="3"/>
        <v>1.5604949402023918E-3</v>
      </c>
      <c r="Q19" s="80">
        <f>+G19-O19</f>
        <v>542651871</v>
      </c>
    </row>
    <row r="20" spans="2:17" ht="27" customHeight="1">
      <c r="B20" s="72" t="s">
        <v>46</v>
      </c>
      <c r="C20" s="73" t="s">
        <v>20</v>
      </c>
      <c r="D20" s="73" t="s">
        <v>47</v>
      </c>
      <c r="E20" s="73" t="s">
        <v>21</v>
      </c>
      <c r="F20" s="74" t="s">
        <v>48</v>
      </c>
      <c r="G20" s="75">
        <f>+G21</f>
        <v>10000000</v>
      </c>
      <c r="H20" s="75">
        <f>+H21</f>
        <v>0</v>
      </c>
      <c r="I20" s="75">
        <f>+I21</f>
        <v>10000000</v>
      </c>
      <c r="J20" s="76">
        <f t="shared" si="0"/>
        <v>1</v>
      </c>
      <c r="K20" s="75">
        <f t="shared" ref="K20:O21" si="4">+K21</f>
        <v>0</v>
      </c>
      <c r="L20" s="76">
        <f t="shared" si="1"/>
        <v>0</v>
      </c>
      <c r="M20" s="75">
        <f>+M21</f>
        <v>0</v>
      </c>
      <c r="N20" s="76">
        <f t="shared" si="2"/>
        <v>0</v>
      </c>
      <c r="O20" s="75">
        <f t="shared" si="4"/>
        <v>0</v>
      </c>
      <c r="P20" s="76">
        <f t="shared" si="3"/>
        <v>0</v>
      </c>
      <c r="Q20" s="75">
        <f>+Q21</f>
        <v>10000000</v>
      </c>
    </row>
    <row r="21" spans="2:17" ht="27" customHeight="1">
      <c r="B21" s="66" t="s">
        <v>49</v>
      </c>
      <c r="C21" s="67" t="s">
        <v>20</v>
      </c>
      <c r="D21" s="67" t="s">
        <v>47</v>
      </c>
      <c r="E21" s="67" t="s">
        <v>21</v>
      </c>
      <c r="F21" s="68" t="s">
        <v>50</v>
      </c>
      <c r="G21" s="69">
        <f>+G22</f>
        <v>10000000</v>
      </c>
      <c r="H21" s="69">
        <v>0</v>
      </c>
      <c r="I21" s="69">
        <f>+I22</f>
        <v>10000000</v>
      </c>
      <c r="J21" s="70">
        <f t="shared" si="0"/>
        <v>1</v>
      </c>
      <c r="K21" s="69">
        <f>+K22</f>
        <v>0</v>
      </c>
      <c r="L21" s="71">
        <f t="shared" si="1"/>
        <v>0</v>
      </c>
      <c r="M21" s="69">
        <f t="shared" si="4"/>
        <v>0</v>
      </c>
      <c r="N21" s="71">
        <f t="shared" si="2"/>
        <v>0</v>
      </c>
      <c r="O21" s="69">
        <f t="shared" si="4"/>
        <v>0</v>
      </c>
      <c r="P21" s="71">
        <f t="shared" si="3"/>
        <v>0</v>
      </c>
      <c r="Q21" s="69">
        <f>+Q22</f>
        <v>10000000</v>
      </c>
    </row>
    <row r="22" spans="2:17" ht="27" customHeight="1">
      <c r="B22" s="77" t="s">
        <v>51</v>
      </c>
      <c r="C22" s="78" t="s">
        <v>20</v>
      </c>
      <c r="D22" s="78" t="s">
        <v>47</v>
      </c>
      <c r="E22" s="78" t="s">
        <v>21</v>
      </c>
      <c r="F22" s="79" t="s">
        <v>52</v>
      </c>
      <c r="G22" s="80">
        <v>10000000</v>
      </c>
      <c r="H22" s="80">
        <v>0</v>
      </c>
      <c r="I22" s="80">
        <v>10000000</v>
      </c>
      <c r="J22" s="81">
        <f t="shared" si="0"/>
        <v>1</v>
      </c>
      <c r="K22" s="80">
        <v>0</v>
      </c>
      <c r="L22" s="82">
        <f t="shared" si="1"/>
        <v>0</v>
      </c>
      <c r="M22" s="80">
        <v>0</v>
      </c>
      <c r="N22" s="82">
        <f t="shared" si="2"/>
        <v>0</v>
      </c>
      <c r="O22" s="80">
        <v>0</v>
      </c>
      <c r="P22" s="82">
        <f t="shared" si="3"/>
        <v>0</v>
      </c>
      <c r="Q22" s="80">
        <f>+G22-O22</f>
        <v>10000000</v>
      </c>
    </row>
    <row r="23" spans="2:17" ht="39.75" customHeight="1">
      <c r="B23" s="72" t="s">
        <v>53</v>
      </c>
      <c r="C23" s="73" t="s">
        <v>20</v>
      </c>
      <c r="D23" s="73" t="s">
        <v>47</v>
      </c>
      <c r="E23" s="73" t="s">
        <v>21</v>
      </c>
      <c r="F23" s="74" t="s">
        <v>54</v>
      </c>
      <c r="G23" s="75">
        <f>+G24+G26</f>
        <v>25000000</v>
      </c>
      <c r="H23" s="75">
        <f t="shared" ref="H23:Q23" si="5">+H24+H26</f>
        <v>0</v>
      </c>
      <c r="I23" s="75">
        <f t="shared" si="5"/>
        <v>0</v>
      </c>
      <c r="J23" s="76">
        <f t="shared" si="5"/>
        <v>0</v>
      </c>
      <c r="K23" s="75">
        <f t="shared" si="5"/>
        <v>0</v>
      </c>
      <c r="L23" s="76">
        <f t="shared" si="5"/>
        <v>0</v>
      </c>
      <c r="M23" s="75">
        <f t="shared" si="5"/>
        <v>0</v>
      </c>
      <c r="N23" s="76">
        <f t="shared" si="5"/>
        <v>0</v>
      </c>
      <c r="O23" s="75">
        <f t="shared" si="5"/>
        <v>0</v>
      </c>
      <c r="P23" s="76">
        <f t="shared" si="5"/>
        <v>0</v>
      </c>
      <c r="Q23" s="75">
        <f t="shared" si="5"/>
        <v>25000000</v>
      </c>
    </row>
    <row r="24" spans="2:17" ht="27" customHeight="1">
      <c r="B24" s="66" t="s">
        <v>55</v>
      </c>
      <c r="C24" s="67" t="s">
        <v>20</v>
      </c>
      <c r="D24" s="67" t="s">
        <v>47</v>
      </c>
      <c r="E24" s="67" t="s">
        <v>21</v>
      </c>
      <c r="F24" s="68" t="s">
        <v>56</v>
      </c>
      <c r="G24" s="69">
        <f>+G25</f>
        <v>8000000</v>
      </c>
      <c r="H24" s="69">
        <f>+H25</f>
        <v>0</v>
      </c>
      <c r="I24" s="69">
        <f>+I25</f>
        <v>0</v>
      </c>
      <c r="J24" s="70">
        <f t="shared" si="0"/>
        <v>0</v>
      </c>
      <c r="K24" s="69">
        <f>+K25</f>
        <v>0</v>
      </c>
      <c r="L24" s="71">
        <f t="shared" si="1"/>
        <v>0</v>
      </c>
      <c r="M24" s="69">
        <f>+M25</f>
        <v>0</v>
      </c>
      <c r="N24" s="71">
        <f t="shared" si="2"/>
        <v>0</v>
      </c>
      <c r="O24" s="69">
        <f>+O25</f>
        <v>0</v>
      </c>
      <c r="P24" s="71">
        <f t="shared" si="3"/>
        <v>0</v>
      </c>
      <c r="Q24" s="69">
        <f>+Q25</f>
        <v>8000000</v>
      </c>
    </row>
    <row r="25" spans="2:17" ht="27" customHeight="1">
      <c r="B25" s="77" t="s">
        <v>57</v>
      </c>
      <c r="C25" s="78" t="s">
        <v>20</v>
      </c>
      <c r="D25" s="78" t="s">
        <v>47</v>
      </c>
      <c r="E25" s="78" t="s">
        <v>21</v>
      </c>
      <c r="F25" s="79" t="s">
        <v>58</v>
      </c>
      <c r="G25" s="80">
        <v>8000000</v>
      </c>
      <c r="H25" s="80">
        <v>0</v>
      </c>
      <c r="I25" s="80">
        <v>0</v>
      </c>
      <c r="J25" s="81">
        <f t="shared" si="0"/>
        <v>0</v>
      </c>
      <c r="K25" s="80">
        <v>0</v>
      </c>
      <c r="L25" s="82">
        <f t="shared" si="1"/>
        <v>0</v>
      </c>
      <c r="M25" s="80">
        <v>0</v>
      </c>
      <c r="N25" s="82">
        <f t="shared" si="2"/>
        <v>0</v>
      </c>
      <c r="O25" s="80">
        <v>0</v>
      </c>
      <c r="P25" s="82">
        <f t="shared" si="3"/>
        <v>0</v>
      </c>
      <c r="Q25" s="80">
        <f>+G25-O25</f>
        <v>8000000</v>
      </c>
    </row>
    <row r="26" spans="2:17" ht="27" customHeight="1">
      <c r="B26" s="91" t="s">
        <v>59</v>
      </c>
      <c r="C26" s="92" t="s">
        <v>20</v>
      </c>
      <c r="D26" s="92" t="s">
        <v>47</v>
      </c>
      <c r="E26" s="92" t="s">
        <v>21</v>
      </c>
      <c r="F26" s="93" t="s">
        <v>60</v>
      </c>
      <c r="G26" s="94">
        <f>+G27</f>
        <v>17000000</v>
      </c>
      <c r="H26" s="94">
        <v>0</v>
      </c>
      <c r="I26" s="94">
        <f>+I27</f>
        <v>0</v>
      </c>
      <c r="J26" s="95">
        <f t="shared" si="0"/>
        <v>0</v>
      </c>
      <c r="K26" s="94">
        <f>+K27</f>
        <v>0</v>
      </c>
      <c r="L26" s="95">
        <f t="shared" si="1"/>
        <v>0</v>
      </c>
      <c r="M26" s="94">
        <f>+M27</f>
        <v>0</v>
      </c>
      <c r="N26" s="95">
        <f t="shared" si="2"/>
        <v>0</v>
      </c>
      <c r="O26" s="94">
        <f>+O27</f>
        <v>0</v>
      </c>
      <c r="P26" s="95">
        <f t="shared" si="3"/>
        <v>0</v>
      </c>
      <c r="Q26" s="94">
        <f>+Q27</f>
        <v>17000000</v>
      </c>
    </row>
    <row r="27" spans="2:17" ht="27" customHeight="1">
      <c r="B27" s="77" t="s">
        <v>61</v>
      </c>
      <c r="C27" s="78" t="s">
        <v>20</v>
      </c>
      <c r="D27" s="78" t="s">
        <v>62</v>
      </c>
      <c r="E27" s="78" t="s">
        <v>63</v>
      </c>
      <c r="F27" s="78" t="s">
        <v>64</v>
      </c>
      <c r="G27" s="80">
        <v>17000000</v>
      </c>
      <c r="H27" s="80">
        <v>0</v>
      </c>
      <c r="I27" s="80">
        <v>0</v>
      </c>
      <c r="J27" s="81">
        <f t="shared" si="0"/>
        <v>0</v>
      </c>
      <c r="K27" s="80">
        <v>0</v>
      </c>
      <c r="L27" s="81">
        <f t="shared" si="1"/>
        <v>0</v>
      </c>
      <c r="M27" s="80">
        <v>0</v>
      </c>
      <c r="N27" s="82">
        <f t="shared" si="2"/>
        <v>0</v>
      </c>
      <c r="O27" s="80">
        <v>0</v>
      </c>
      <c r="P27" s="81">
        <f t="shared" si="3"/>
        <v>0</v>
      </c>
      <c r="Q27" s="80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37"/>
      <c r="S55" s="37"/>
    </row>
    <row r="56" spans="1:19" ht="19.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98" t="s">
        <v>65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66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3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8" t="s">
        <v>11</v>
      </c>
      <c r="K7" s="20" t="s">
        <v>12</v>
      </c>
      <c r="L7" s="39" t="s">
        <v>13</v>
      </c>
      <c r="M7" s="19" t="s">
        <v>14</v>
      </c>
      <c r="N7" s="55" t="s">
        <v>15</v>
      </c>
      <c r="O7" s="49" t="s">
        <v>16</v>
      </c>
      <c r="P7" s="39" t="s">
        <v>67</v>
      </c>
      <c r="Q7" s="43" t="s">
        <v>18</v>
      </c>
    </row>
    <row r="8" spans="1:19" ht="27" customHeight="1">
      <c r="B8" s="2" t="s">
        <v>19</v>
      </c>
      <c r="C8" s="3" t="s">
        <v>20</v>
      </c>
      <c r="D8" s="3">
        <v>10</v>
      </c>
      <c r="E8" s="3" t="s">
        <v>21</v>
      </c>
      <c r="F8" s="4" t="s">
        <v>22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23</v>
      </c>
      <c r="C9" s="6" t="s">
        <v>20</v>
      </c>
      <c r="D9" s="6">
        <v>10</v>
      </c>
      <c r="E9" s="6" t="s">
        <v>21</v>
      </c>
      <c r="F9" s="7" t="s">
        <v>24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25</v>
      </c>
      <c r="C10" s="9" t="s">
        <v>20</v>
      </c>
      <c r="D10" s="9">
        <v>10</v>
      </c>
      <c r="E10" s="9" t="s">
        <v>21</v>
      </c>
      <c r="F10" s="10" t="s">
        <v>26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27</v>
      </c>
      <c r="C11" s="12" t="s">
        <v>20</v>
      </c>
      <c r="D11" s="12">
        <v>10</v>
      </c>
      <c r="E11" s="12" t="s">
        <v>21</v>
      </c>
      <c r="F11" s="13" t="s">
        <v>28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29</v>
      </c>
      <c r="C12" s="12" t="s">
        <v>20</v>
      </c>
      <c r="D12" s="12">
        <v>10</v>
      </c>
      <c r="E12" s="12" t="s">
        <v>21</v>
      </c>
      <c r="F12" s="13" t="s">
        <v>30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32</v>
      </c>
      <c r="C13" s="12" t="s">
        <v>20</v>
      </c>
      <c r="D13" s="12">
        <v>10</v>
      </c>
      <c r="E13" s="12" t="s">
        <v>21</v>
      </c>
      <c r="F13" s="13" t="s">
        <v>33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34</v>
      </c>
      <c r="C14" s="6" t="s">
        <v>20</v>
      </c>
      <c r="D14" s="6">
        <v>10</v>
      </c>
      <c r="E14" s="6" t="s">
        <v>21</v>
      </c>
      <c r="F14" s="7" t="s">
        <v>35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36</v>
      </c>
      <c r="C15" s="9" t="s">
        <v>20</v>
      </c>
      <c r="D15" s="9">
        <v>10</v>
      </c>
      <c r="E15" s="9" t="s">
        <v>21</v>
      </c>
      <c r="F15" s="10" t="s">
        <v>37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38</v>
      </c>
      <c r="C16" s="12" t="s">
        <v>20</v>
      </c>
      <c r="D16" s="12">
        <v>10</v>
      </c>
      <c r="E16" s="12" t="s">
        <v>21</v>
      </c>
      <c r="F16" s="13" t="s">
        <v>39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40</v>
      </c>
      <c r="C17" s="9" t="s">
        <v>20</v>
      </c>
      <c r="D17" s="9">
        <v>10</v>
      </c>
      <c r="E17" s="9" t="s">
        <v>21</v>
      </c>
      <c r="F17" s="10" t="s">
        <v>41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42</v>
      </c>
      <c r="C18" s="12" t="s">
        <v>20</v>
      </c>
      <c r="D18" s="12">
        <v>10</v>
      </c>
      <c r="E18" s="12" t="s">
        <v>21</v>
      </c>
      <c r="F18" s="13" t="s">
        <v>43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44</v>
      </c>
      <c r="C19" s="12" t="s">
        <v>20</v>
      </c>
      <c r="D19" s="12">
        <v>10</v>
      </c>
      <c r="E19" s="12" t="s">
        <v>21</v>
      </c>
      <c r="F19" s="13" t="s">
        <v>45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46</v>
      </c>
      <c r="C20" s="6" t="s">
        <v>20</v>
      </c>
      <c r="D20" s="6" t="s">
        <v>47</v>
      </c>
      <c r="E20" s="6" t="s">
        <v>21</v>
      </c>
      <c r="F20" s="7" t="s">
        <v>48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49</v>
      </c>
      <c r="C21" s="9" t="s">
        <v>20</v>
      </c>
      <c r="D21" s="9" t="s">
        <v>47</v>
      </c>
      <c r="E21" s="9" t="s">
        <v>21</v>
      </c>
      <c r="F21" s="10" t="s">
        <v>50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51</v>
      </c>
      <c r="C22" s="12" t="s">
        <v>20</v>
      </c>
      <c r="D22" s="12" t="s">
        <v>47</v>
      </c>
      <c r="E22" s="12" t="s">
        <v>21</v>
      </c>
      <c r="F22" s="13" t="s">
        <v>52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53</v>
      </c>
      <c r="C23" s="6" t="s">
        <v>20</v>
      </c>
      <c r="D23" s="6" t="s">
        <v>47</v>
      </c>
      <c r="E23" s="6" t="s">
        <v>21</v>
      </c>
      <c r="F23" s="7" t="s">
        <v>54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55</v>
      </c>
      <c r="C24" s="9" t="s">
        <v>20</v>
      </c>
      <c r="D24" s="9" t="s">
        <v>47</v>
      </c>
      <c r="E24" s="9" t="s">
        <v>21</v>
      </c>
      <c r="F24" s="10" t="s">
        <v>56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57</v>
      </c>
      <c r="C25" s="12" t="s">
        <v>20</v>
      </c>
      <c r="D25" s="12" t="s">
        <v>47</v>
      </c>
      <c r="E25" s="12" t="s">
        <v>21</v>
      </c>
      <c r="F25" s="13" t="s">
        <v>58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68</v>
      </c>
      <c r="C26" s="9" t="s">
        <v>20</v>
      </c>
      <c r="D26" s="9" t="s">
        <v>47</v>
      </c>
      <c r="E26" s="9" t="s">
        <v>21</v>
      </c>
      <c r="F26" s="10" t="s">
        <v>69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59</v>
      </c>
      <c r="C27" s="9" t="s">
        <v>20</v>
      </c>
      <c r="D27" s="9" t="s">
        <v>47</v>
      </c>
      <c r="E27" s="9" t="s">
        <v>21</v>
      </c>
      <c r="F27" s="10" t="s">
        <v>60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61</v>
      </c>
      <c r="C28" s="15" t="s">
        <v>20</v>
      </c>
      <c r="D28" s="15" t="s">
        <v>62</v>
      </c>
      <c r="E28" s="15" t="s">
        <v>63</v>
      </c>
      <c r="F28" s="15" t="s">
        <v>64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0" t="s">
        <v>70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</vt:lpstr>
      <vt:lpstr>Copia</vt:lpstr>
      <vt:lpstr>Hoja1</vt:lpstr>
      <vt:lpstr>Copia!Área_de_impresión</vt:lpstr>
      <vt:lpstr>ENERO!Área_de_impresión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2025-02-04T15:43:45Z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