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garavit_minhacienda_gov_co/Documents/GESTIÓN FINANCIERA/2024/4. INFORMES/4.2 Informes Presupuestales/4.2.2. Informes de Ejecución Vigencia y Rezago Presupuestal/"/>
    </mc:Choice>
  </mc:AlternateContent>
  <xr:revisionPtr revIDLastSave="3" documentId="8_{69937277-3B35-4F31-9768-33B2C1201E83}" xr6:coauthVersionLast="47" xr6:coauthVersionMax="47" xr10:uidLastSave="{732A1B32-7490-46B6-B375-D1FEC7BE5FE8}"/>
  <bookViews>
    <workbookView xWindow="-120" yWindow="-120" windowWidth="20730" windowHeight="11160" tabRatio="929" xr2:uid="{00000000-000D-0000-FFFF-FFFF00000000}"/>
  </bookViews>
  <sheets>
    <sheet name="Junio" sheetId="24" r:id="rId1"/>
  </sheets>
  <definedNames>
    <definedName name="_xlnm.Print_Area" localSheetId="0">Junio!$A$1:$Q$71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8" i="24" l="1"/>
  <c r="P25" i="24"/>
  <c r="P22" i="24"/>
  <c r="P19" i="24"/>
  <c r="P18" i="24"/>
  <c r="P17" i="24" s="1"/>
  <c r="P16" i="24"/>
  <c r="P10" i="24"/>
  <c r="P12" i="24"/>
  <c r="P13" i="24"/>
  <c r="P11" i="24"/>
  <c r="P27" i="24"/>
  <c r="P26" i="24"/>
  <c r="P24" i="24"/>
  <c r="N22" i="24"/>
  <c r="L22" i="24"/>
  <c r="J22" i="24"/>
  <c r="G21" i="24"/>
  <c r="H17" i="24" l="1"/>
  <c r="H10" i="24"/>
  <c r="H9" i="24" s="1"/>
  <c r="P21" i="24"/>
  <c r="P20" i="24" s="1"/>
  <c r="O28" i="24"/>
  <c r="M28" i="24"/>
  <c r="K28" i="24"/>
  <c r="I28" i="24"/>
  <c r="N27" i="24"/>
  <c r="L27" i="24"/>
  <c r="J27" i="24"/>
  <c r="G27" i="24"/>
  <c r="I27" i="24" s="1"/>
  <c r="O26" i="24"/>
  <c r="M26" i="24"/>
  <c r="K26" i="24"/>
  <c r="I26" i="24"/>
  <c r="O25" i="24"/>
  <c r="M25" i="24"/>
  <c r="K25" i="24"/>
  <c r="I25" i="24"/>
  <c r="N24" i="24"/>
  <c r="L24" i="24"/>
  <c r="J24" i="24"/>
  <c r="H24" i="24"/>
  <c r="H23" i="24" s="1"/>
  <c r="G24" i="24"/>
  <c r="G23" i="24" s="1"/>
  <c r="O22" i="24"/>
  <c r="M22" i="24"/>
  <c r="K22" i="24"/>
  <c r="I22" i="24"/>
  <c r="N21" i="24"/>
  <c r="N20" i="24" s="1"/>
  <c r="L21" i="24"/>
  <c r="L20" i="24" s="1"/>
  <c r="J21" i="24"/>
  <c r="J20" i="24" s="1"/>
  <c r="H21" i="24"/>
  <c r="H20" i="24" s="1"/>
  <c r="G20" i="24"/>
  <c r="O19" i="24"/>
  <c r="O18" i="24"/>
  <c r="M18" i="24"/>
  <c r="N17" i="24"/>
  <c r="G17" i="24"/>
  <c r="P15" i="24"/>
  <c r="O16" i="24"/>
  <c r="M16" i="24"/>
  <c r="K16" i="24"/>
  <c r="I16" i="24"/>
  <c r="N15" i="24"/>
  <c r="L15" i="24"/>
  <c r="J15" i="24"/>
  <c r="H15" i="24"/>
  <c r="G15" i="24"/>
  <c r="O13" i="24"/>
  <c r="M13" i="24"/>
  <c r="K13" i="24"/>
  <c r="I13" i="24"/>
  <c r="O12" i="24"/>
  <c r="M12" i="24"/>
  <c r="K12" i="24"/>
  <c r="I12" i="24"/>
  <c r="O11" i="24"/>
  <c r="M11" i="24"/>
  <c r="K11" i="24"/>
  <c r="I11" i="24"/>
  <c r="N10" i="24"/>
  <c r="N9" i="24" s="1"/>
  <c r="L10" i="24"/>
  <c r="L9" i="24" s="1"/>
  <c r="J10" i="24"/>
  <c r="J9" i="24" s="1"/>
  <c r="G10" i="24"/>
  <c r="G9" i="24" s="1"/>
  <c r="G8" i="24" s="1"/>
  <c r="I9" i="24" l="1"/>
  <c r="P9" i="24"/>
  <c r="G14" i="24"/>
  <c r="N14" i="24"/>
  <c r="N8" i="24" s="1"/>
  <c r="J23" i="24"/>
  <c r="K23" i="24" s="1"/>
  <c r="K18" i="24"/>
  <c r="I18" i="24"/>
  <c r="N23" i="24"/>
  <c r="P23" i="24"/>
  <c r="P14" i="24"/>
  <c r="L23" i="24"/>
  <c r="M23" i="24" s="1"/>
  <c r="K9" i="24"/>
  <c r="M9" i="24"/>
  <c r="O9" i="24"/>
  <c r="I10" i="24"/>
  <c r="K10" i="24"/>
  <c r="M10" i="24"/>
  <c r="O10" i="24"/>
  <c r="I15" i="24"/>
  <c r="K15" i="24"/>
  <c r="M15" i="24"/>
  <c r="O15" i="24"/>
  <c r="O17" i="24"/>
  <c r="I20" i="24"/>
  <c r="K20" i="24"/>
  <c r="M20" i="24"/>
  <c r="O20" i="24"/>
  <c r="I21" i="24"/>
  <c r="K21" i="24"/>
  <c r="M21" i="24"/>
  <c r="O21" i="24"/>
  <c r="I23" i="24"/>
  <c r="I24" i="24"/>
  <c r="K24" i="24"/>
  <c r="M24" i="24"/>
  <c r="O24" i="24"/>
  <c r="K27" i="24"/>
  <c r="M27" i="24"/>
  <c r="O27" i="24"/>
  <c r="P8" i="24" l="1"/>
  <c r="O14" i="24"/>
  <c r="O8" i="24"/>
  <c r="O23" i="24"/>
  <c r="I19" i="24" l="1"/>
  <c r="I17" i="24"/>
  <c r="H14" i="24" l="1"/>
  <c r="I14" i="24" s="1"/>
  <c r="K19" i="24"/>
  <c r="J17" i="24"/>
  <c r="J14" i="24" s="1"/>
  <c r="K14" i="24" s="1"/>
  <c r="H8" i="24" l="1"/>
  <c r="J8" i="24"/>
  <c r="K17" i="24"/>
  <c r="M19" i="24"/>
  <c r="L17" i="24"/>
  <c r="M17" i="24" s="1"/>
  <c r="K8" i="24" l="1"/>
  <c r="I8" i="24"/>
  <c r="L14" i="24"/>
  <c r="L8" i="24" s="1"/>
  <c r="M8" i="24" l="1"/>
  <c r="M14" i="24"/>
</calcChain>
</file>

<file path=xl/sharedStrings.xml><?xml version="1.0" encoding="utf-8"?>
<sst xmlns="http://schemas.openxmlformats.org/spreadsheetml/2006/main" count="124" uniqueCount="65">
  <si>
    <t/>
  </si>
  <si>
    <t>RUBRO</t>
  </si>
  <si>
    <t>FUENTE</t>
  </si>
  <si>
    <t>REC</t>
  </si>
  <si>
    <t>SIT</t>
  </si>
  <si>
    <t>DESCRIPCION</t>
  </si>
  <si>
    <t>APR. VIGENTE</t>
  </si>
  <si>
    <t>COMPROMISO</t>
  </si>
  <si>
    <t>OBLIGACION</t>
  </si>
  <si>
    <t>PAGOS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</si>
  <si>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</si>
  <si>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</si>
  <si>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</si>
  <si>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</si>
  <si>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</si>
  <si>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</si>
  <si>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</si>
  <si>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</si>
  <si>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</si>
  <si>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</si>
  <si>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</si>
  <si>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</si>
  <si>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</si>
  <si>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</si>
  <si>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</si>
  <si>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</si>
  <si>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</si>
  <si>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</si>
  <si>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</si>
  <si>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</si>
  <si>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</si>
  <si>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</si>
  <si>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</si>
  <si>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</si>
  <si>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</si>
  <si>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</si>
  <si>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</si>
  <si>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</si>
  <si>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</si>
  <si>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</si>
  <si>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</si>
  <si>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</si>
  <si>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</si>
  <si>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</si>
  <si>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</si>
  <si>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</si>
  <si>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</si>
  <si>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</si>
  <si>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</si>
  <si>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</si>
  <si>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</si>
  <si>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</si>
  <si>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</si>
  <si>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</si>
  <si>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</si>
  <si>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</si>
  <si>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</si>
  <si>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</si>
  <si>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</si>
  <si>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</si>
  <si>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</si>
  <si>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</si>
  <si>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</si>
  <si>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</si>
  <si>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PERIODO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</si>
</sst>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66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164" fontId="10" fillId="0" borderId="15" xfId="0" applyNumberFormat="1" applyFont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Valor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(Junio!$G$7,Junio!$H$7,Junio!$J$7,Junio!$L$7,Junio!$N$7)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</c:v>
                </c:pt>
                <c:pt idx="3">
                  <c:v>OBLIGACION</c:v>
                </c:pt>
                <c:pt idx="4">
                  <c:v>PAGOS</c:v>
                </c:pt>
              </c:strCache>
            </c:strRef>
          </c:cat>
          <c:val>
            <c:numRef>
              <c:f>(Junio!$G$8,Junio!$H$8,Junio!$J$8,Junio!$L$8,Junio!$N$8)</c:f>
              <c:numCache>
                <c:formatCode>[$-1240A]"$"\ #,##0.00;\-"$"\ #,##0.00</c:formatCode>
                <c:ptCount val="5"/>
                <c:pt idx="0">
                  <c:v>7463000000</c:v>
                </c:pt>
                <c:pt idx="1">
                  <c:v>7329234056.46</c:v>
                </c:pt>
                <c:pt idx="2">
                  <c:v>3790785046.1599998</c:v>
                </c:pt>
                <c:pt idx="3">
                  <c:v>3658327474.1799998</c:v>
                </c:pt>
                <c:pt idx="4">
                  <c:v>3658327474.1799998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0</xdr:row>
      <xdr:rowOff>152734</xdr:rowOff>
    </xdr:from>
    <xdr:to>
      <xdr:col>15</xdr:col>
      <xdr:colOff>1662544</xdr:colOff>
      <xdr:row>4</xdr:row>
      <xdr:rowOff>103910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4986836" y="152734"/>
          <a:ext cx="4088076" cy="970518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8614</xdr:rowOff>
    </xdr:from>
    <xdr:to>
      <xdr:col>17</xdr:col>
      <xdr:colOff>191119</xdr:colOff>
      <xdr:row>54</xdr:row>
      <xdr:rowOff>587376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71"/>
  <sheetViews>
    <sheetView showGridLines="0" tabSelected="1" topLeftCell="E34" zoomScale="69" zoomScaleNormal="69" zoomScaleSheetLayoutView="70" workbookViewId="0">
      <selection activeCell="I11" sqref="I11"/>
    </sheetView>
  </sheetViews>
  <sheetFormatPr baseColWidth="10" defaultColWidth="11.42578125" defaultRowHeight="15" x14ac:dyDescent="0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18.85546875" style="1" bestFit="1" customWidth="1"/>
    <col min="10" max="10" width="25.85546875" style="1" bestFit="1" customWidth="1"/>
    <col min="11" max="11" width="14.28515625" style="1" bestFit="1" customWidth="1"/>
    <col min="12" max="12" width="25.140625" style="1" bestFit="1" customWidth="1"/>
    <col min="13" max="13" width="12" style="1" customWidth="1"/>
    <col min="14" max="14" width="25.140625" style="1" bestFit="1" customWidth="1"/>
    <col min="15" max="15" width="12.140625" style="1" customWidth="1"/>
    <col min="16" max="16" width="26.140625" style="1" bestFit="1" customWidth="1"/>
    <col min="17" max="17" width="3" style="1" customWidth="1"/>
    <col min="18" max="16384" width="11.42578125" style="1"/>
  </cols>
  <sheetData>
    <row r="1" spans="1:17" ht="24.75" customHeight="1" x14ac:dyDescent="0.25"/>
    <row r="2" spans="1:17" ht="15.75" x14ac:dyDescent="0.25">
      <c r="F2" s="64"/>
      <c r="G2" s="64"/>
      <c r="H2" s="64"/>
      <c r="I2" s="64"/>
      <c r="J2" s="64"/>
      <c r="K2" s="64"/>
      <c r="L2" s="64"/>
      <c r="M2" s="64"/>
      <c r="N2" s="64"/>
      <c r="O2" s="17"/>
      <c r="P2" s="17"/>
    </row>
    <row r="3" spans="1:17" ht="20.25" x14ac:dyDescent="0.25">
      <c r="B3" s="16" t="s">
        <v>0</v>
      </c>
      <c r="C3" s="16" t="s">
        <v>0</v>
      </c>
      <c r="D3" s="16" t="s">
        <v>0</v>
      </c>
      <c r="E3" s="16" t="s">
        <v>0</v>
      </c>
      <c r="F3" s="65" t="s">
        <v>56</v>
      </c>
      <c r="G3" s="65"/>
      <c r="H3" s="65"/>
      <c r="I3" s="65"/>
      <c r="J3" s="65"/>
      <c r="K3" s="65"/>
      <c r="L3" s="65"/>
      <c r="M3" s="65"/>
      <c r="N3" s="65"/>
      <c r="O3" s="17"/>
      <c r="P3" s="17"/>
    </row>
    <row r="4" spans="1:17" ht="20.25" x14ac:dyDescent="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5" t="s">
        <v>64</v>
      </c>
      <c r="G4" s="65"/>
      <c r="H4" s="65"/>
      <c r="I4" s="65"/>
      <c r="J4" s="65"/>
      <c r="K4" s="65"/>
      <c r="L4" s="65"/>
      <c r="M4" s="65"/>
      <c r="N4" s="65"/>
      <c r="O4" s="17"/>
      <c r="P4" s="17"/>
    </row>
    <row r="5" spans="1:17" x14ac:dyDescent="0.25">
      <c r="A5" s="18"/>
      <c r="B5" s="16"/>
      <c r="C5" s="16"/>
      <c r="D5" s="16"/>
      <c r="E5" s="16"/>
      <c r="F5" s="18"/>
      <c r="G5" s="63"/>
      <c r="H5" s="63"/>
      <c r="I5" s="18"/>
      <c r="J5" s="63"/>
      <c r="K5" s="18"/>
      <c r="L5" s="63"/>
      <c r="M5" s="18"/>
      <c r="N5" s="63"/>
      <c r="O5" s="18"/>
      <c r="P5" s="63"/>
    </row>
    <row r="6" spans="1:17" ht="15.75" thickBot="1" x14ac:dyDescent="0.3">
      <c r="A6" s="18" t="s">
        <v>0</v>
      </c>
      <c r="B6" s="16" t="s">
        <v>0</v>
      </c>
      <c r="C6" s="16" t="s">
        <v>0</v>
      </c>
      <c r="D6" s="16" t="s">
        <v>0</v>
      </c>
      <c r="E6" s="16" t="s">
        <v>0</v>
      </c>
      <c r="G6" s="27"/>
      <c r="H6" s="27"/>
      <c r="I6" s="27"/>
      <c r="J6" s="27"/>
      <c r="K6" s="27"/>
      <c r="L6" s="27"/>
      <c r="N6" s="27"/>
    </row>
    <row r="7" spans="1:17" ht="30.75" thickBot="1" x14ac:dyDescent="0.3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62</v>
      </c>
      <c r="I7" s="28" t="s">
        <v>63</v>
      </c>
      <c r="J7" s="20" t="s">
        <v>7</v>
      </c>
      <c r="K7" s="39" t="s">
        <v>57</v>
      </c>
      <c r="L7" s="19" t="s">
        <v>8</v>
      </c>
      <c r="M7" s="57" t="s">
        <v>58</v>
      </c>
      <c r="N7" s="51" t="s">
        <v>9</v>
      </c>
      <c r="O7" s="39" t="s">
        <v>59</v>
      </c>
      <c r="P7" s="45" t="s">
        <v>10</v>
      </c>
    </row>
    <row r="8" spans="1:17" ht="27" customHeight="1" x14ac:dyDescent="0.25">
      <c r="B8" s="2" t="s">
        <v>11</v>
      </c>
      <c r="C8" s="3" t="s">
        <v>12</v>
      </c>
      <c r="D8" s="3">
        <v>10</v>
      </c>
      <c r="E8" s="3" t="s">
        <v>13</v>
      </c>
      <c r="F8" s="4" t="s">
        <v>14</v>
      </c>
      <c r="G8" s="32">
        <f>+G9+G14+G20+G23</f>
        <v>7463000000</v>
      </c>
      <c r="H8" s="32">
        <f>+H9+H14+H20+H23</f>
        <v>7329234056.46</v>
      </c>
      <c r="I8" s="30">
        <f>+H8/G8</f>
        <v>0.98207611636875247</v>
      </c>
      <c r="J8" s="32">
        <f>+J9+J14+J20+J23</f>
        <v>3790785046.1599998</v>
      </c>
      <c r="K8" s="42">
        <f>+J8/G8</f>
        <v>0.50794386254321311</v>
      </c>
      <c r="L8" s="58">
        <f>+L9+L14+L20+L23</f>
        <v>3658327474.1799998</v>
      </c>
      <c r="M8" s="22">
        <f>+L8/G8</f>
        <v>0.49019529333779976</v>
      </c>
      <c r="N8" s="52">
        <f>+N9+N14+N20+N23</f>
        <v>3658327474.1799998</v>
      </c>
      <c r="O8" s="40">
        <f>+N8/G8</f>
        <v>0.49019529333779976</v>
      </c>
      <c r="P8" s="46">
        <f>+P9+P14+P20+P23</f>
        <v>3804672525.8200002</v>
      </c>
    </row>
    <row r="9" spans="1:17" ht="27" customHeight="1" x14ac:dyDescent="0.25">
      <c r="B9" s="5" t="s">
        <v>15</v>
      </c>
      <c r="C9" s="6" t="s">
        <v>12</v>
      </c>
      <c r="D9" s="6">
        <v>10</v>
      </c>
      <c r="E9" s="6" t="s">
        <v>13</v>
      </c>
      <c r="F9" s="7" t="s">
        <v>16</v>
      </c>
      <c r="G9" s="33">
        <f>+G10</f>
        <v>7087000000</v>
      </c>
      <c r="H9" s="33">
        <f>+H10</f>
        <v>7087000000</v>
      </c>
      <c r="I9" s="31">
        <f>+H9/G9</f>
        <v>1</v>
      </c>
      <c r="J9" s="33">
        <f>+J10</f>
        <v>3584908706</v>
      </c>
      <c r="K9" s="41">
        <f t="shared" ref="K9:K28" si="0">+J9/G9</f>
        <v>0.50584291039932272</v>
      </c>
      <c r="L9" s="59">
        <f>+L10</f>
        <v>3584908706</v>
      </c>
      <c r="M9" s="21">
        <f t="shared" ref="M9:M28" si="1">+L9/G9</f>
        <v>0.50584291039932272</v>
      </c>
      <c r="N9" s="53">
        <f>+N10</f>
        <v>3584908706</v>
      </c>
      <c r="O9" s="41">
        <f t="shared" ref="O9:O28" si="2">+N9/G9</f>
        <v>0.50584291039932272</v>
      </c>
      <c r="P9" s="47">
        <f>+P10</f>
        <v>3502091294</v>
      </c>
    </row>
    <row r="10" spans="1:17" ht="27" customHeight="1" x14ac:dyDescent="0.25">
      <c r="B10" s="8" t="s">
        <v>17</v>
      </c>
      <c r="C10" s="9" t="s">
        <v>12</v>
      </c>
      <c r="D10" s="9">
        <v>10</v>
      </c>
      <c r="E10" s="9" t="s">
        <v>13</v>
      </c>
      <c r="F10" s="10" t="s">
        <v>18</v>
      </c>
      <c r="G10" s="34">
        <f>+G11+G12+G13</f>
        <v>7087000000</v>
      </c>
      <c r="H10" s="34">
        <f>+H11+H12+H13</f>
        <v>7087000000</v>
      </c>
      <c r="I10" s="30">
        <f t="shared" ref="I10:I28" si="3">+H10/G10</f>
        <v>1</v>
      </c>
      <c r="J10" s="34">
        <f>+J11+J12+J13</f>
        <v>3584908706</v>
      </c>
      <c r="K10" s="42">
        <f t="shared" si="0"/>
        <v>0.50584291039932272</v>
      </c>
      <c r="L10" s="60">
        <f>+L11+L12+L13</f>
        <v>3584908706</v>
      </c>
      <c r="M10" s="22">
        <f t="shared" si="1"/>
        <v>0.50584291039932272</v>
      </c>
      <c r="N10" s="54">
        <f>+N11+N12+N13</f>
        <v>3584908706</v>
      </c>
      <c r="O10" s="42">
        <f t="shared" si="2"/>
        <v>0.50584291039932272</v>
      </c>
      <c r="P10" s="48">
        <f>+P11+P12+P13</f>
        <v>3502091294</v>
      </c>
    </row>
    <row r="11" spans="1:17" ht="27" customHeight="1" x14ac:dyDescent="0.25">
      <c r="B11" s="11" t="s">
        <v>19</v>
      </c>
      <c r="C11" s="12" t="s">
        <v>12</v>
      </c>
      <c r="D11" s="12">
        <v>10</v>
      </c>
      <c r="E11" s="12" t="s">
        <v>13</v>
      </c>
      <c r="F11" s="13" t="s">
        <v>20</v>
      </c>
      <c r="G11" s="35">
        <v>4786000000</v>
      </c>
      <c r="H11" s="35">
        <v>4786000000</v>
      </c>
      <c r="I11" s="29">
        <f t="shared" si="3"/>
        <v>1</v>
      </c>
      <c r="J11" s="35">
        <v>2335314200</v>
      </c>
      <c r="K11" s="43">
        <f t="shared" si="0"/>
        <v>0.48794697033012957</v>
      </c>
      <c r="L11" s="61">
        <v>2335314200</v>
      </c>
      <c r="M11" s="23">
        <f t="shared" si="1"/>
        <v>0.48794697033012957</v>
      </c>
      <c r="N11" s="55">
        <v>2335314200</v>
      </c>
      <c r="O11" s="43">
        <f t="shared" si="2"/>
        <v>0.48794697033012957</v>
      </c>
      <c r="P11" s="49">
        <f>+G11-N11</f>
        <v>2450685800</v>
      </c>
    </row>
    <row r="12" spans="1:17" ht="27" customHeight="1" x14ac:dyDescent="0.25">
      <c r="B12" s="11" t="s">
        <v>21</v>
      </c>
      <c r="C12" s="12" t="s">
        <v>12</v>
      </c>
      <c r="D12" s="12">
        <v>10</v>
      </c>
      <c r="E12" s="12" t="s">
        <v>13</v>
      </c>
      <c r="F12" s="13" t="s">
        <v>22</v>
      </c>
      <c r="G12" s="35">
        <v>1727000000</v>
      </c>
      <c r="H12" s="35">
        <v>1727000000</v>
      </c>
      <c r="I12" s="29">
        <f t="shared" si="3"/>
        <v>1</v>
      </c>
      <c r="J12" s="35">
        <v>876782733</v>
      </c>
      <c r="K12" s="43">
        <f t="shared" si="0"/>
        <v>0.50769121771858716</v>
      </c>
      <c r="L12" s="61">
        <v>876782733</v>
      </c>
      <c r="M12" s="23">
        <f t="shared" si="1"/>
        <v>0.50769121771858716</v>
      </c>
      <c r="N12" s="55">
        <v>876782733</v>
      </c>
      <c r="O12" s="43">
        <f t="shared" si="2"/>
        <v>0.50769121771858716</v>
      </c>
      <c r="P12" s="49">
        <f t="shared" ref="P12:P13" si="4">+G12-N12</f>
        <v>850217267</v>
      </c>
    </row>
    <row r="13" spans="1:17" ht="27" customHeight="1" x14ac:dyDescent="0.25">
      <c r="B13" s="11" t="s">
        <v>23</v>
      </c>
      <c r="C13" s="12" t="s">
        <v>12</v>
      </c>
      <c r="D13" s="12">
        <v>10</v>
      </c>
      <c r="E13" s="12" t="s">
        <v>13</v>
      </c>
      <c r="F13" s="13" t="s">
        <v>24</v>
      </c>
      <c r="G13" s="35">
        <v>574000000</v>
      </c>
      <c r="H13" s="35">
        <v>574000000</v>
      </c>
      <c r="I13" s="29">
        <f t="shared" si="3"/>
        <v>1</v>
      </c>
      <c r="J13" s="35">
        <v>372811773</v>
      </c>
      <c r="K13" s="43">
        <f t="shared" si="0"/>
        <v>0.64949786236933793</v>
      </c>
      <c r="L13" s="61">
        <v>372811773</v>
      </c>
      <c r="M13" s="23">
        <f t="shared" si="1"/>
        <v>0.64949786236933793</v>
      </c>
      <c r="N13" s="55">
        <v>372811773</v>
      </c>
      <c r="O13" s="43">
        <f t="shared" si="2"/>
        <v>0.64949786236933793</v>
      </c>
      <c r="P13" s="49">
        <f t="shared" si="4"/>
        <v>201188227</v>
      </c>
    </row>
    <row r="14" spans="1:17" ht="27" customHeight="1" x14ac:dyDescent="0.25">
      <c r="B14" s="5" t="s">
        <v>25</v>
      </c>
      <c r="C14" s="6" t="s">
        <v>12</v>
      </c>
      <c r="D14" s="6">
        <v>10</v>
      </c>
      <c r="E14" s="6" t="s">
        <v>13</v>
      </c>
      <c r="F14" s="7" t="s">
        <v>26</v>
      </c>
      <c r="G14" s="33">
        <f>+G17+G15</f>
        <v>319000000</v>
      </c>
      <c r="H14" s="33">
        <f>+H17+H15</f>
        <v>212424206.46000001</v>
      </c>
      <c r="I14" s="31">
        <f t="shared" si="3"/>
        <v>0.66590660332288409</v>
      </c>
      <c r="J14" s="33">
        <f>+J17+J15</f>
        <v>195586197.16</v>
      </c>
      <c r="K14" s="41">
        <f>+J14/G14</f>
        <v>0.61312287510971786</v>
      </c>
      <c r="L14" s="59">
        <f>+L17+L15</f>
        <v>63128625.179999992</v>
      </c>
      <c r="M14" s="21">
        <f t="shared" si="1"/>
        <v>0.19789537673981189</v>
      </c>
      <c r="N14" s="53">
        <f>+N17+N15</f>
        <v>63128625.179999992</v>
      </c>
      <c r="O14" s="41">
        <f t="shared" si="2"/>
        <v>0.19789537673981189</v>
      </c>
      <c r="P14" s="47">
        <f>+P17+P15</f>
        <v>255871374.81999999</v>
      </c>
      <c r="Q14" s="24"/>
    </row>
    <row r="15" spans="1:17" ht="27" customHeight="1" x14ac:dyDescent="0.25">
      <c r="B15" s="8" t="s">
        <v>51</v>
      </c>
      <c r="C15" s="9" t="s">
        <v>12</v>
      </c>
      <c r="D15" s="9">
        <v>10</v>
      </c>
      <c r="E15" s="9" t="s">
        <v>13</v>
      </c>
      <c r="F15" s="10" t="s">
        <v>52</v>
      </c>
      <c r="G15" s="34">
        <f>+G16</f>
        <v>32500000</v>
      </c>
      <c r="H15" s="34">
        <f>+H16</f>
        <v>0</v>
      </c>
      <c r="I15" s="30">
        <f t="shared" si="3"/>
        <v>0</v>
      </c>
      <c r="J15" s="34">
        <f>+J16</f>
        <v>0</v>
      </c>
      <c r="K15" s="42">
        <f>+J15/G15</f>
        <v>0</v>
      </c>
      <c r="L15" s="60">
        <f>+L16</f>
        <v>0</v>
      </c>
      <c r="M15" s="22">
        <f t="shared" si="1"/>
        <v>0</v>
      </c>
      <c r="N15" s="54">
        <f>+N16</f>
        <v>0</v>
      </c>
      <c r="O15" s="42">
        <f t="shared" si="2"/>
        <v>0</v>
      </c>
      <c r="P15" s="48">
        <f>+P16</f>
        <v>32500000</v>
      </c>
    </row>
    <row r="16" spans="1:17" ht="27" customHeight="1" x14ac:dyDescent="0.25">
      <c r="B16" s="11" t="s">
        <v>50</v>
      </c>
      <c r="C16" s="12" t="s">
        <v>12</v>
      </c>
      <c r="D16" s="12">
        <v>10</v>
      </c>
      <c r="E16" s="12" t="s">
        <v>13</v>
      </c>
      <c r="F16" s="13" t="s">
        <v>53</v>
      </c>
      <c r="G16" s="35">
        <v>32500000</v>
      </c>
      <c r="H16" s="35">
        <v>0</v>
      </c>
      <c r="I16" s="29">
        <f t="shared" si="3"/>
        <v>0</v>
      </c>
      <c r="J16" s="35">
        <v>0</v>
      </c>
      <c r="K16" s="43">
        <f t="shared" si="0"/>
        <v>0</v>
      </c>
      <c r="L16" s="61">
        <v>0</v>
      </c>
      <c r="M16" s="23">
        <f t="shared" si="1"/>
        <v>0</v>
      </c>
      <c r="N16" s="55">
        <v>0</v>
      </c>
      <c r="O16" s="43">
        <f t="shared" si="2"/>
        <v>0</v>
      </c>
      <c r="P16" s="49">
        <f>+G16-N16</f>
        <v>32500000</v>
      </c>
    </row>
    <row r="17" spans="2:16" ht="27" customHeight="1" x14ac:dyDescent="0.25">
      <c r="B17" s="8" t="s">
        <v>27</v>
      </c>
      <c r="C17" s="9" t="s">
        <v>12</v>
      </c>
      <c r="D17" s="9">
        <v>10</v>
      </c>
      <c r="E17" s="9" t="s">
        <v>13</v>
      </c>
      <c r="F17" s="10" t="s">
        <v>28</v>
      </c>
      <c r="G17" s="34">
        <f>+G18+G19</f>
        <v>286500000</v>
      </c>
      <c r="H17" s="34">
        <f>+H18+H19</f>
        <v>212424206.46000001</v>
      </c>
      <c r="I17" s="30">
        <f t="shared" si="3"/>
        <v>0.74144574680628272</v>
      </c>
      <c r="J17" s="34">
        <f>+J18+J19</f>
        <v>195586197.16</v>
      </c>
      <c r="K17" s="42">
        <f t="shared" si="0"/>
        <v>0.6826743356369982</v>
      </c>
      <c r="L17" s="60">
        <f>+L18+L19</f>
        <v>63128625.179999992</v>
      </c>
      <c r="M17" s="22">
        <f t="shared" si="1"/>
        <v>0.22034424146596857</v>
      </c>
      <c r="N17" s="54">
        <f>+N18+N19</f>
        <v>63128625.179999992</v>
      </c>
      <c r="O17" s="42">
        <f t="shared" si="2"/>
        <v>0.22034424146596857</v>
      </c>
      <c r="P17" s="48">
        <f>+P18+P19</f>
        <v>223371374.81999999</v>
      </c>
    </row>
    <row r="18" spans="2:16" ht="27" customHeight="1" x14ac:dyDescent="0.25">
      <c r="B18" s="11" t="s">
        <v>29</v>
      </c>
      <c r="C18" s="12" t="s">
        <v>12</v>
      </c>
      <c r="D18" s="12">
        <v>10</v>
      </c>
      <c r="E18" s="12" t="s">
        <v>13</v>
      </c>
      <c r="F18" s="13" t="s">
        <v>30</v>
      </c>
      <c r="G18" s="35">
        <v>18000000</v>
      </c>
      <c r="H18" s="35">
        <v>15764206</v>
      </c>
      <c r="I18" s="29">
        <f t="shared" si="3"/>
        <v>0.87578922222222222</v>
      </c>
      <c r="J18" s="35">
        <v>14452506</v>
      </c>
      <c r="K18" s="43">
        <f t="shared" si="0"/>
        <v>0.80291699999999999</v>
      </c>
      <c r="L18" s="61">
        <v>7931547.5199999996</v>
      </c>
      <c r="M18" s="23">
        <f t="shared" si="1"/>
        <v>0.44064152888888886</v>
      </c>
      <c r="N18" s="61">
        <v>7931547.5199999996</v>
      </c>
      <c r="O18" s="43">
        <f t="shared" si="2"/>
        <v>0.44064152888888886</v>
      </c>
      <c r="P18" s="61">
        <f>+G18-N18</f>
        <v>10068452.48</v>
      </c>
    </row>
    <row r="19" spans="2:16" ht="27" customHeight="1" x14ac:dyDescent="0.25">
      <c r="B19" s="11" t="s">
        <v>31</v>
      </c>
      <c r="C19" s="12" t="s">
        <v>12</v>
      </c>
      <c r="D19" s="12">
        <v>10</v>
      </c>
      <c r="E19" s="12" t="s">
        <v>13</v>
      </c>
      <c r="F19" s="13" t="s">
        <v>32</v>
      </c>
      <c r="G19" s="35">
        <v>268500000</v>
      </c>
      <c r="H19" s="35">
        <v>196660000.46000001</v>
      </c>
      <c r="I19" s="29">
        <f t="shared" si="3"/>
        <v>0.73243948029795158</v>
      </c>
      <c r="J19" s="35">
        <v>181133691.16</v>
      </c>
      <c r="K19" s="43">
        <f t="shared" si="0"/>
        <v>0.67461337489757911</v>
      </c>
      <c r="L19" s="61">
        <v>55197077.659999996</v>
      </c>
      <c r="M19" s="23">
        <f t="shared" si="1"/>
        <v>0.20557570823091245</v>
      </c>
      <c r="N19" s="61">
        <v>55197077.659999996</v>
      </c>
      <c r="O19" s="43">
        <f t="shared" si="2"/>
        <v>0.20557570823091245</v>
      </c>
      <c r="P19" s="61">
        <f>+G19-N19</f>
        <v>213302922.34</v>
      </c>
    </row>
    <row r="20" spans="2:16" ht="27" customHeight="1" x14ac:dyDescent="0.25">
      <c r="B20" s="5" t="s">
        <v>33</v>
      </c>
      <c r="C20" s="6" t="s">
        <v>12</v>
      </c>
      <c r="D20" s="6" t="s">
        <v>34</v>
      </c>
      <c r="E20" s="6" t="s">
        <v>13</v>
      </c>
      <c r="F20" s="7" t="s">
        <v>35</v>
      </c>
      <c r="G20" s="33">
        <f>+G21</f>
        <v>25000000</v>
      </c>
      <c r="H20" s="33">
        <f>+H21</f>
        <v>25000000</v>
      </c>
      <c r="I20" s="31">
        <f t="shared" si="3"/>
        <v>1</v>
      </c>
      <c r="J20" s="33">
        <f t="shared" ref="J20:N21" si="5">+J21</f>
        <v>5480293</v>
      </c>
      <c r="K20" s="41">
        <f t="shared" si="0"/>
        <v>0.21921172</v>
      </c>
      <c r="L20" s="59">
        <f t="shared" si="5"/>
        <v>5480293</v>
      </c>
      <c r="M20" s="21">
        <f t="shared" si="1"/>
        <v>0.21921172</v>
      </c>
      <c r="N20" s="53">
        <f t="shared" si="5"/>
        <v>5480293</v>
      </c>
      <c r="O20" s="41">
        <f t="shared" si="2"/>
        <v>0.21921172</v>
      </c>
      <c r="P20" s="47">
        <f>+P21</f>
        <v>19519707</v>
      </c>
    </row>
    <row r="21" spans="2:16" ht="27" customHeight="1" x14ac:dyDescent="0.25">
      <c r="B21" s="8" t="s">
        <v>36</v>
      </c>
      <c r="C21" s="9" t="s">
        <v>12</v>
      </c>
      <c r="D21" s="9" t="s">
        <v>34</v>
      </c>
      <c r="E21" s="9" t="s">
        <v>13</v>
      </c>
      <c r="F21" s="10" t="s">
        <v>37</v>
      </c>
      <c r="G21" s="34">
        <f>+G22</f>
        <v>25000000</v>
      </c>
      <c r="H21" s="34">
        <f>+H22</f>
        <v>25000000</v>
      </c>
      <c r="I21" s="30">
        <f t="shared" si="3"/>
        <v>1</v>
      </c>
      <c r="J21" s="34">
        <f>+J22</f>
        <v>5480293</v>
      </c>
      <c r="K21" s="42">
        <f t="shared" si="0"/>
        <v>0.21921172</v>
      </c>
      <c r="L21" s="60">
        <f t="shared" si="5"/>
        <v>5480293</v>
      </c>
      <c r="M21" s="22">
        <f t="shared" si="1"/>
        <v>0.21921172</v>
      </c>
      <c r="N21" s="54">
        <f t="shared" si="5"/>
        <v>5480293</v>
      </c>
      <c r="O21" s="42">
        <f t="shared" si="2"/>
        <v>0.21921172</v>
      </c>
      <c r="P21" s="48">
        <f>+P22</f>
        <v>19519707</v>
      </c>
    </row>
    <row r="22" spans="2:16" ht="27" customHeight="1" x14ac:dyDescent="0.25">
      <c r="B22" s="11" t="s">
        <v>38</v>
      </c>
      <c r="C22" s="12" t="s">
        <v>12</v>
      </c>
      <c r="D22" s="12" t="s">
        <v>34</v>
      </c>
      <c r="E22" s="12" t="s">
        <v>13</v>
      </c>
      <c r="F22" s="13" t="s">
        <v>39</v>
      </c>
      <c r="G22" s="35">
        <v>25000000</v>
      </c>
      <c r="H22" s="35">
        <v>25000000</v>
      </c>
      <c r="I22" s="29">
        <f t="shared" si="3"/>
        <v>1</v>
      </c>
      <c r="J22" s="35">
        <f>4092186+1388107</f>
        <v>5480293</v>
      </c>
      <c r="K22" s="43">
        <f t="shared" si="0"/>
        <v>0.21921172</v>
      </c>
      <c r="L22" s="61">
        <f>4092186+1388107</f>
        <v>5480293</v>
      </c>
      <c r="M22" s="23">
        <f t="shared" si="1"/>
        <v>0.21921172</v>
      </c>
      <c r="N22" s="55">
        <f>4092186+1388107</f>
        <v>5480293</v>
      </c>
      <c r="O22" s="43">
        <f t="shared" si="2"/>
        <v>0.21921172</v>
      </c>
      <c r="P22" s="49">
        <f>+G22-N22</f>
        <v>19519707</v>
      </c>
    </row>
    <row r="23" spans="2:16" ht="39.75" customHeight="1" x14ac:dyDescent="0.25">
      <c r="B23" s="5" t="s">
        <v>40</v>
      </c>
      <c r="C23" s="6" t="s">
        <v>12</v>
      </c>
      <c r="D23" s="6" t="s">
        <v>34</v>
      </c>
      <c r="E23" s="6" t="s">
        <v>13</v>
      </c>
      <c r="F23" s="7" t="s">
        <v>41</v>
      </c>
      <c r="G23" s="33">
        <f>+G24+G26+G27</f>
        <v>32000000</v>
      </c>
      <c r="H23" s="33">
        <f>+H24+H26+H27</f>
        <v>4809850</v>
      </c>
      <c r="I23" s="31">
        <f t="shared" si="3"/>
        <v>0.1503078125</v>
      </c>
      <c r="J23" s="33">
        <f>+J24+J26+J27</f>
        <v>4809850</v>
      </c>
      <c r="K23" s="41">
        <f t="shared" si="0"/>
        <v>0.1503078125</v>
      </c>
      <c r="L23" s="59">
        <f>+L24+L26+L27</f>
        <v>4809850</v>
      </c>
      <c r="M23" s="21">
        <f t="shared" si="1"/>
        <v>0.1503078125</v>
      </c>
      <c r="N23" s="53">
        <f>+N24+N26+N27</f>
        <v>4809850</v>
      </c>
      <c r="O23" s="41">
        <f t="shared" si="2"/>
        <v>0.1503078125</v>
      </c>
      <c r="P23" s="47">
        <f>+P24+P26+P27</f>
        <v>27190150</v>
      </c>
    </row>
    <row r="24" spans="2:16" ht="27" customHeight="1" x14ac:dyDescent="0.25">
      <c r="B24" s="8" t="s">
        <v>42</v>
      </c>
      <c r="C24" s="9" t="s">
        <v>12</v>
      </c>
      <c r="D24" s="9" t="s">
        <v>34</v>
      </c>
      <c r="E24" s="9" t="s">
        <v>13</v>
      </c>
      <c r="F24" s="10" t="s">
        <v>43</v>
      </c>
      <c r="G24" s="34">
        <f>+G25</f>
        <v>8000000</v>
      </c>
      <c r="H24" s="34">
        <f>+H25</f>
        <v>4809850</v>
      </c>
      <c r="I24" s="30">
        <f t="shared" si="3"/>
        <v>0.60123124999999999</v>
      </c>
      <c r="J24" s="34">
        <f>+J25</f>
        <v>4809850</v>
      </c>
      <c r="K24" s="42">
        <f t="shared" si="0"/>
        <v>0.60123124999999999</v>
      </c>
      <c r="L24" s="60">
        <f>+L25</f>
        <v>4809850</v>
      </c>
      <c r="M24" s="22">
        <f t="shared" si="1"/>
        <v>0.60123124999999999</v>
      </c>
      <c r="N24" s="54">
        <f>+N25</f>
        <v>4809850</v>
      </c>
      <c r="O24" s="42">
        <f t="shared" si="2"/>
        <v>0.60123124999999999</v>
      </c>
      <c r="P24" s="48">
        <f>+P25</f>
        <v>3190150</v>
      </c>
    </row>
    <row r="25" spans="2:16" ht="27" customHeight="1" x14ac:dyDescent="0.25">
      <c r="B25" s="11" t="s">
        <v>44</v>
      </c>
      <c r="C25" s="12" t="s">
        <v>12</v>
      </c>
      <c r="D25" s="12" t="s">
        <v>34</v>
      </c>
      <c r="E25" s="12" t="s">
        <v>13</v>
      </c>
      <c r="F25" s="13" t="s">
        <v>45</v>
      </c>
      <c r="G25" s="35">
        <v>8000000</v>
      </c>
      <c r="H25" s="35">
        <v>4809850</v>
      </c>
      <c r="I25" s="29">
        <f t="shared" si="3"/>
        <v>0.60123124999999999</v>
      </c>
      <c r="J25" s="35">
        <v>4809850</v>
      </c>
      <c r="K25" s="43">
        <f t="shared" si="0"/>
        <v>0.60123124999999999</v>
      </c>
      <c r="L25" s="61">
        <v>4809850</v>
      </c>
      <c r="M25" s="23">
        <f t="shared" si="1"/>
        <v>0.60123124999999999</v>
      </c>
      <c r="N25" s="55">
        <v>4809850</v>
      </c>
      <c r="O25" s="43">
        <f t="shared" si="2"/>
        <v>0.60123124999999999</v>
      </c>
      <c r="P25" s="49">
        <f>+G25-N25</f>
        <v>3190150</v>
      </c>
    </row>
    <row r="26" spans="2:16" ht="27" customHeight="1" x14ac:dyDescent="0.25">
      <c r="B26" s="8" t="s">
        <v>60</v>
      </c>
      <c r="C26" s="9" t="s">
        <v>12</v>
      </c>
      <c r="D26" s="9" t="s">
        <v>34</v>
      </c>
      <c r="E26" s="9" t="s">
        <v>13</v>
      </c>
      <c r="F26" s="10" t="s">
        <v>61</v>
      </c>
      <c r="G26" s="34">
        <v>8000000</v>
      </c>
      <c r="H26" s="34">
        <v>0</v>
      </c>
      <c r="I26" s="30">
        <f t="shared" si="3"/>
        <v>0</v>
      </c>
      <c r="J26" s="34">
        <v>0</v>
      </c>
      <c r="K26" s="42">
        <f>+J26/G26</f>
        <v>0</v>
      </c>
      <c r="L26" s="60">
        <v>0</v>
      </c>
      <c r="M26" s="22">
        <f>+L26/G26</f>
        <v>0</v>
      </c>
      <c r="N26" s="54">
        <v>0</v>
      </c>
      <c r="O26" s="42">
        <f t="shared" si="2"/>
        <v>0</v>
      </c>
      <c r="P26" s="48">
        <f>+G26-N26</f>
        <v>8000000</v>
      </c>
    </row>
    <row r="27" spans="2:16" ht="27" customHeight="1" x14ac:dyDescent="0.25">
      <c r="B27" s="8" t="s">
        <v>54</v>
      </c>
      <c r="C27" s="9" t="s">
        <v>12</v>
      </c>
      <c r="D27" s="9" t="s">
        <v>34</v>
      </c>
      <c r="E27" s="9" t="s">
        <v>13</v>
      </c>
      <c r="F27" s="10" t="s">
        <v>55</v>
      </c>
      <c r="G27" s="34">
        <f>+G28</f>
        <v>16000000</v>
      </c>
      <c r="H27" s="34">
        <v>0</v>
      </c>
      <c r="I27" s="30">
        <f t="shared" si="3"/>
        <v>0</v>
      </c>
      <c r="J27" s="34">
        <f>+J28</f>
        <v>0</v>
      </c>
      <c r="K27" s="42">
        <f t="shared" si="0"/>
        <v>0</v>
      </c>
      <c r="L27" s="60">
        <f>+L28</f>
        <v>0</v>
      </c>
      <c r="M27" s="22">
        <f t="shared" si="1"/>
        <v>0</v>
      </c>
      <c r="N27" s="54">
        <f>+N28</f>
        <v>0</v>
      </c>
      <c r="O27" s="42">
        <f t="shared" si="2"/>
        <v>0</v>
      </c>
      <c r="P27" s="48">
        <f>+P28</f>
        <v>16000000</v>
      </c>
    </row>
    <row r="28" spans="2:16" ht="27" customHeight="1" thickBot="1" x14ac:dyDescent="0.3">
      <c r="B28" s="14" t="s">
        <v>46</v>
      </c>
      <c r="C28" s="15" t="s">
        <v>12</v>
      </c>
      <c r="D28" s="15" t="s">
        <v>47</v>
      </c>
      <c r="E28" s="15" t="s">
        <v>48</v>
      </c>
      <c r="F28" s="15" t="s">
        <v>49</v>
      </c>
      <c r="G28" s="36">
        <v>16000000</v>
      </c>
      <c r="H28" s="36">
        <v>0</v>
      </c>
      <c r="I28" s="36">
        <f t="shared" si="3"/>
        <v>0</v>
      </c>
      <c r="J28" s="36">
        <v>0</v>
      </c>
      <c r="K28" s="44">
        <f t="shared" si="0"/>
        <v>0</v>
      </c>
      <c r="L28" s="62">
        <v>0</v>
      </c>
      <c r="M28" s="38">
        <f t="shared" si="1"/>
        <v>0</v>
      </c>
      <c r="N28" s="56">
        <v>0</v>
      </c>
      <c r="O28" s="44">
        <f t="shared" si="2"/>
        <v>0</v>
      </c>
      <c r="P28" s="50">
        <f>+G28-N28</f>
        <v>16000000</v>
      </c>
    </row>
    <row r="29" spans="2:16" ht="15.75" customHeight="1" x14ac:dyDescent="0.25">
      <c r="G29" s="27"/>
      <c r="H29" s="27"/>
      <c r="I29" s="27"/>
      <c r="J29" s="27"/>
      <c r="K29" s="27"/>
      <c r="L29" s="27"/>
      <c r="M29" s="27"/>
      <c r="N29" s="27"/>
      <c r="O29" s="27"/>
    </row>
    <row r="30" spans="2:16" ht="8.25" customHeight="1" x14ac:dyDescent="0.25">
      <c r="G30" s="26"/>
      <c r="H30" s="26"/>
      <c r="I30" s="26"/>
      <c r="J30" s="26"/>
      <c r="K30" s="26"/>
      <c r="L30" s="26"/>
      <c r="M30" s="26"/>
      <c r="N30" s="26"/>
      <c r="P30" s="25"/>
    </row>
    <row r="31" spans="2:16" hidden="1" x14ac:dyDescent="0.25">
      <c r="G31" s="26"/>
      <c r="H31" s="26"/>
      <c r="I31" s="26"/>
      <c r="J31" s="26"/>
      <c r="K31" s="26"/>
      <c r="L31" s="26"/>
      <c r="M31" s="26"/>
      <c r="P31" s="25"/>
    </row>
    <row r="32" spans="2:16" ht="7.5" customHeight="1" x14ac:dyDescent="0.25">
      <c r="G32" s="26"/>
      <c r="H32" s="26"/>
      <c r="I32" s="26"/>
      <c r="J32" s="26"/>
      <c r="K32" s="26"/>
      <c r="L32" s="26"/>
      <c r="M32" s="26"/>
      <c r="P32" s="25"/>
    </row>
    <row r="33" spans="7:16" x14ac:dyDescent="0.25">
      <c r="G33" s="26"/>
      <c r="H33" s="26"/>
      <c r="I33" s="26"/>
      <c r="J33" s="26"/>
      <c r="K33" s="26"/>
      <c r="L33" s="26"/>
      <c r="M33" s="26"/>
      <c r="P33" s="25"/>
    </row>
    <row r="34" spans="7:16" x14ac:dyDescent="0.25">
      <c r="G34" s="26"/>
      <c r="H34" s="26"/>
      <c r="I34" s="26"/>
      <c r="J34" s="26"/>
      <c r="K34" s="26"/>
      <c r="L34" s="26"/>
      <c r="M34" s="26"/>
      <c r="P34" s="25"/>
    </row>
    <row r="35" spans="7:16" x14ac:dyDescent="0.25">
      <c r="G35" s="26"/>
      <c r="H35" s="26"/>
      <c r="I35" s="26"/>
      <c r="J35" s="26"/>
      <c r="K35" s="26"/>
      <c r="L35" s="26"/>
      <c r="M35" s="26"/>
      <c r="P35" s="25"/>
    </row>
    <row r="36" spans="7:16" x14ac:dyDescent="0.25">
      <c r="G36" s="26"/>
      <c r="H36" s="26"/>
      <c r="I36" s="26"/>
      <c r="J36" s="26"/>
      <c r="K36" s="26"/>
      <c r="L36" s="26"/>
      <c r="M36" s="26"/>
      <c r="P36" s="25"/>
    </row>
    <row r="37" spans="7:16" x14ac:dyDescent="0.25">
      <c r="G37" s="26"/>
      <c r="H37" s="26"/>
      <c r="I37" s="26"/>
      <c r="J37" s="26"/>
      <c r="K37" s="26"/>
      <c r="L37" s="26"/>
      <c r="M37" s="26"/>
      <c r="P37" s="25"/>
    </row>
    <row r="38" spans="7:16" x14ac:dyDescent="0.25">
      <c r="G38" s="26"/>
      <c r="H38" s="26"/>
      <c r="I38" s="26"/>
      <c r="J38" s="26"/>
      <c r="K38" s="26"/>
      <c r="L38" s="26"/>
      <c r="M38" s="26"/>
      <c r="P38" s="25"/>
    </row>
    <row r="39" spans="7:16" x14ac:dyDescent="0.25">
      <c r="G39" s="26"/>
      <c r="H39" s="26"/>
      <c r="I39" s="26"/>
      <c r="J39" s="26"/>
      <c r="K39" s="26"/>
      <c r="L39" s="26"/>
      <c r="M39" s="26"/>
      <c r="P39" s="25"/>
    </row>
    <row r="40" spans="7:16" x14ac:dyDescent="0.25">
      <c r="G40" s="26"/>
      <c r="H40" s="26"/>
      <c r="I40" s="26"/>
      <c r="J40" s="26"/>
      <c r="K40" s="26"/>
      <c r="L40" s="26"/>
      <c r="M40" s="26"/>
      <c r="P40" s="25"/>
    </row>
    <row r="41" spans="7:16" x14ac:dyDescent="0.25">
      <c r="G41" s="26"/>
      <c r="H41" s="26"/>
      <c r="I41" s="26"/>
      <c r="J41" s="26"/>
      <c r="K41" s="26"/>
      <c r="L41" s="26"/>
      <c r="M41" s="26"/>
      <c r="P41" s="25"/>
    </row>
    <row r="42" spans="7:16" x14ac:dyDescent="0.25">
      <c r="G42" s="26"/>
      <c r="H42" s="26"/>
      <c r="I42" s="26"/>
      <c r="J42" s="26"/>
      <c r="K42" s="26"/>
      <c r="L42" s="26"/>
      <c r="M42" s="26"/>
      <c r="P42" s="25"/>
    </row>
    <row r="43" spans="7:16" x14ac:dyDescent="0.25">
      <c r="G43" s="26"/>
      <c r="H43" s="26"/>
      <c r="I43" s="26"/>
      <c r="J43" s="26"/>
      <c r="K43" s="26"/>
      <c r="L43" s="26"/>
      <c r="M43" s="26"/>
      <c r="P43" s="25"/>
    </row>
    <row r="44" spans="7:16" x14ac:dyDescent="0.25">
      <c r="G44" s="26"/>
      <c r="H44" s="26"/>
      <c r="I44" s="26"/>
      <c r="J44" s="26"/>
      <c r="K44" s="26"/>
      <c r="L44" s="26"/>
      <c r="M44" s="26"/>
      <c r="P44" s="25"/>
    </row>
    <row r="45" spans="7:16" x14ac:dyDescent="0.25">
      <c r="G45" s="26"/>
      <c r="H45" s="26"/>
      <c r="I45" s="26"/>
      <c r="J45" s="26"/>
      <c r="K45" s="26"/>
      <c r="L45" s="26"/>
      <c r="M45" s="26"/>
      <c r="P45" s="25"/>
    </row>
    <row r="46" spans="7:16" x14ac:dyDescent="0.25">
      <c r="G46" s="26"/>
      <c r="H46" s="26"/>
      <c r="I46" s="26"/>
      <c r="J46" s="26"/>
      <c r="K46" s="26"/>
      <c r="L46" s="26"/>
      <c r="M46" s="26"/>
      <c r="P46" s="25"/>
    </row>
    <row r="47" spans="7:16" x14ac:dyDescent="0.25">
      <c r="G47" s="26"/>
      <c r="H47" s="26"/>
      <c r="I47" s="26"/>
      <c r="J47" s="26"/>
      <c r="K47" s="26"/>
      <c r="L47" s="26"/>
      <c r="M47" s="26"/>
      <c r="P47" s="25"/>
    </row>
    <row r="48" spans="7:16" x14ac:dyDescent="0.25">
      <c r="G48" s="26"/>
      <c r="H48" s="26"/>
      <c r="I48" s="26"/>
      <c r="J48" s="26"/>
      <c r="K48" s="26"/>
      <c r="L48" s="26"/>
      <c r="M48" s="26"/>
      <c r="P48" s="25"/>
    </row>
    <row r="49" spans="1:18" x14ac:dyDescent="0.25">
      <c r="J49" s="25"/>
      <c r="K49" s="25"/>
      <c r="L49" s="25"/>
      <c r="M49" s="25"/>
      <c r="N49" s="25"/>
    </row>
    <row r="50" spans="1:18" x14ac:dyDescent="0.25">
      <c r="G50" s="26"/>
      <c r="H50" s="26"/>
      <c r="I50" s="26"/>
      <c r="J50" s="26"/>
      <c r="K50" s="26"/>
    </row>
    <row r="55" spans="1:18" ht="86.25" customHeight="1" x14ac:dyDescent="0.25"/>
    <row r="56" spans="1:18" ht="19.5" customHeight="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1:18" ht="19.5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1:18" ht="19.5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1:18" ht="19.5" customHeight="1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1:18" ht="19.5" customHeight="1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1:18" ht="19.5" customHeight="1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1:18" ht="19.5" customHeight="1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1:18" ht="19.5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1:18" ht="19.5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1:18" ht="19.5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1:18" ht="19.5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1:18" ht="19.5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1:18" ht="19.5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1:18" ht="19.5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1:18" ht="19.5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1:18" ht="19.5" customHeight="1" x14ac:dyDescent="0.25"/>
  </sheetData>
  <mergeCells count="3">
    <mergeCell ref="F2:N2"/>
    <mergeCell ref="F3:N3"/>
    <mergeCell ref="F4:N4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rowBreaks count="1" manualBreakCount="1">
    <brk id="5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cp:lastPrinted>2024-01-22T19:06:17Z</cp:lastPrinted>
  <dcterms:created xsi:type="dcterms:W3CDTF">2022-05-08T18:03:14Z</dcterms:created>
  <dcterms:modified xsi:type="dcterms:W3CDTF">2024-07-03T20:25:06Z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