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garavit_minhacienda_gov_co/Documents/GESTIÓN FINANCIERA/2024/4. INFORMES/4.2 Informes Presupuestales/4.2.2. Informes de Ejecución Vigencia y Rezago Presupuestal/"/>
    </mc:Choice>
  </mc:AlternateContent>
  <xr:revisionPtr revIDLastSave="9" documentId="8_{7EF5446A-333F-4EF5-B95B-7810A72EC8E1}" xr6:coauthVersionLast="47" xr6:coauthVersionMax="47" xr10:uidLastSave="{86C6A451-BD5E-4A79-A56B-3268AD0BED1D}"/>
  <bookViews>
    <workbookView xWindow="-120" yWindow="-120" windowWidth="20730" windowHeight="11160" tabRatio="929" xr2:uid="{00000000-000D-0000-FFFF-FFFF00000000}"/>
  </bookViews>
  <sheets>
    <sheet name="Abril" sheetId="26" r:id="rId1"/>
  </sheets>
  <definedNames>
    <definedName name="_xlnm.Print_Area" localSheetId="0">Abril!$A$1:$Q$63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26" l="1"/>
  <c r="P27" i="26" s="1"/>
  <c r="O28" i="26"/>
  <c r="M28" i="26"/>
  <c r="K28" i="26"/>
  <c r="I28" i="26"/>
  <c r="N27" i="26"/>
  <c r="O27" i="26" s="1"/>
  <c r="M27" i="26"/>
  <c r="L27" i="26"/>
  <c r="J27" i="26"/>
  <c r="K27" i="26" s="1"/>
  <c r="I27" i="26"/>
  <c r="G27" i="26"/>
  <c r="P26" i="26"/>
  <c r="O26" i="26"/>
  <c r="M26" i="26"/>
  <c r="K26" i="26"/>
  <c r="I26" i="26"/>
  <c r="P25" i="26"/>
  <c r="P24" i="26" s="1"/>
  <c r="P23" i="26" s="1"/>
  <c r="O25" i="26"/>
  <c r="M25" i="26"/>
  <c r="K25" i="26"/>
  <c r="I25" i="26"/>
  <c r="N24" i="26"/>
  <c r="N23" i="26" s="1"/>
  <c r="O23" i="26" s="1"/>
  <c r="M24" i="26"/>
  <c r="L24" i="26"/>
  <c r="J24" i="26"/>
  <c r="J23" i="26" s="1"/>
  <c r="K23" i="26" s="1"/>
  <c r="I24" i="26"/>
  <c r="H24" i="26"/>
  <c r="G24" i="26"/>
  <c r="L23" i="26"/>
  <c r="M23" i="26" s="1"/>
  <c r="H23" i="26"/>
  <c r="I23" i="26" s="1"/>
  <c r="G23" i="26"/>
  <c r="P22" i="26"/>
  <c r="P21" i="26" s="1"/>
  <c r="P20" i="26" s="1"/>
  <c r="O22" i="26"/>
  <c r="M22" i="26"/>
  <c r="K22" i="26"/>
  <c r="I22" i="26"/>
  <c r="N21" i="26"/>
  <c r="O21" i="26" s="1"/>
  <c r="L21" i="26"/>
  <c r="J21" i="26"/>
  <c r="J20" i="26" s="1"/>
  <c r="H21" i="26"/>
  <c r="G21" i="26"/>
  <c r="M21" i="26" s="1"/>
  <c r="L20" i="26"/>
  <c r="H20" i="26"/>
  <c r="P19" i="26"/>
  <c r="O19" i="26"/>
  <c r="M19" i="26"/>
  <c r="K19" i="26"/>
  <c r="I19" i="26"/>
  <c r="P18" i="26"/>
  <c r="O18" i="26"/>
  <c r="M18" i="26"/>
  <c r="K18" i="26"/>
  <c r="I18" i="26"/>
  <c r="P17" i="26"/>
  <c r="P14" i="26" s="1"/>
  <c r="N17" i="26"/>
  <c r="L17" i="26"/>
  <c r="L14" i="26" s="1"/>
  <c r="J17" i="26"/>
  <c r="H17" i="26"/>
  <c r="H14" i="26" s="1"/>
  <c r="G17" i="26"/>
  <c r="O17" i="26" s="1"/>
  <c r="P16" i="26"/>
  <c r="O16" i="26"/>
  <c r="M16" i="26"/>
  <c r="K16" i="26"/>
  <c r="I16" i="26"/>
  <c r="P15" i="26"/>
  <c r="N15" i="26"/>
  <c r="L15" i="26"/>
  <c r="M15" i="26" s="1"/>
  <c r="J15" i="26"/>
  <c r="H15" i="26"/>
  <c r="I15" i="26" s="1"/>
  <c r="G15" i="26"/>
  <c r="K15" i="26" s="1"/>
  <c r="N14" i="26"/>
  <c r="J14" i="26"/>
  <c r="P13" i="26"/>
  <c r="O13" i="26"/>
  <c r="M13" i="26"/>
  <c r="K13" i="26"/>
  <c r="I13" i="26"/>
  <c r="P12" i="26"/>
  <c r="O12" i="26"/>
  <c r="M12" i="26"/>
  <c r="K12" i="26"/>
  <c r="I12" i="26"/>
  <c r="P11" i="26"/>
  <c r="P10" i="26" s="1"/>
  <c r="P9" i="26" s="1"/>
  <c r="O11" i="26"/>
  <c r="M11" i="26"/>
  <c r="K11" i="26"/>
  <c r="I11" i="26"/>
  <c r="N10" i="26"/>
  <c r="O10" i="26" s="1"/>
  <c r="L10" i="26"/>
  <c r="J10" i="26"/>
  <c r="J9" i="26" s="1"/>
  <c r="H10" i="26"/>
  <c r="G10" i="26"/>
  <c r="M10" i="26" s="1"/>
  <c r="L9" i="26"/>
  <c r="H9" i="26"/>
  <c r="H8" i="26" s="1"/>
  <c r="J8" i="26" l="1"/>
  <c r="P8" i="26"/>
  <c r="L8" i="26"/>
  <c r="O15" i="26"/>
  <c r="I9" i="26"/>
  <c r="M9" i="26"/>
  <c r="K10" i="26"/>
  <c r="K21" i="26"/>
  <c r="N9" i="26"/>
  <c r="G14" i="26"/>
  <c r="M14" i="26" s="1"/>
  <c r="N20" i="26"/>
  <c r="K24" i="26"/>
  <c r="O24" i="26"/>
  <c r="I17" i="26"/>
  <c r="M17" i="26"/>
  <c r="G9" i="26"/>
  <c r="I10" i="26"/>
  <c r="K17" i="26"/>
  <c r="G20" i="26"/>
  <c r="K20" i="26" s="1"/>
  <c r="I21" i="26"/>
  <c r="I20" i="26" l="1"/>
  <c r="K8" i="26"/>
  <c r="O14" i="26"/>
  <c r="O20" i="26"/>
  <c r="M20" i="26"/>
  <c r="I14" i="26"/>
  <c r="O9" i="26"/>
  <c r="N8" i="26"/>
  <c r="G8" i="26"/>
  <c r="I8" i="26" s="1"/>
  <c r="K14" i="26"/>
  <c r="K9" i="26"/>
  <c r="O8" i="26" l="1"/>
  <c r="M8" i="26"/>
</calcChain>
</file>

<file path=xl/sharedStrings.xml><?xml version="1.0" encoding="utf-8"?>
<sst xmlns="http://schemas.openxmlformats.org/spreadsheetml/2006/main" count="124" uniqueCount="65">
  <si>
    <t/>
  </si>
  <si>
    <t>RUBRO</t>
  </si>
  <si>
    <t>FUENTE</t>
  </si>
  <si>
    <t>REC</t>
  </si>
  <si>
    <t>SIT</t>
  </si>
  <si>
    <t>DESCRIPCION</t>
  </si>
  <si>
    <t>APR. VIGENTE</t>
  </si>
  <si>
    <t>COMPROMISO</t>
  </si>
  <si>
    <t>OBLIGACION</t>
  </si>
  <si>
    <t>PAGOS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</si>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</sst>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46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0" fontId="9" fillId="2" borderId="10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10" fontId="5" fillId="4" borderId="7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 readingOrder="1"/>
    </xf>
    <xf numFmtId="164" fontId="5" fillId="0" borderId="5" xfId="0" applyNumberFormat="1" applyFont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Valor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(Abril!$G$7,Abril!$H$7,Abril!$J$7,Abril!$L$7,Abril!$N$7)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</c:v>
                </c:pt>
                <c:pt idx="3">
                  <c:v>OBLIGACION</c:v>
                </c:pt>
                <c:pt idx="4">
                  <c:v>PAGOS</c:v>
                </c:pt>
              </c:strCache>
            </c:strRef>
          </c:cat>
          <c:val>
            <c:numRef>
              <c:f>(Abril!$G$8,Abril!$H$8,Abril!$J$8,Abril!$L$8,Abril!$N$8)</c:f>
              <c:numCache>
                <c:formatCode>[$-1240A]"$"\ #,##0.00;\-"$"\ #,##0.00</c:formatCode>
                <c:ptCount val="5"/>
                <c:pt idx="0">
                  <c:v>7463000000</c:v>
                </c:pt>
                <c:pt idx="1">
                  <c:v>7326218406.1599998</c:v>
                </c:pt>
                <c:pt idx="2">
                  <c:v>2463671624.8600001</c:v>
                </c:pt>
                <c:pt idx="3">
                  <c:v>2321002225.48</c:v>
                </c:pt>
                <c:pt idx="4">
                  <c:v>2321002225.48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5-4591-8B36-9B7BB03BC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https://authapp.minhacienda.gov.co/img/logo-minhacienda-w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4</xdr:col>
      <xdr:colOff>266700</xdr:colOff>
      <xdr:row>5</xdr:row>
      <xdr:rowOff>51743</xdr:rowOff>
    </xdr:to>
    <xdr:pic>
      <xdr:nvPicPr>
        <xdr:cNvPr id="2" name="Imagen 1" descr="https://authapp.minhacienda.gov.co/img/logo-minhacienda-web.png">
          <a:extLst>
            <a:ext uri="{FF2B5EF4-FFF2-40B4-BE49-F238E27FC236}">
              <a16:creationId xmlns:a16="http://schemas.microsoft.com/office/drawing/2014/main" id="{A7F22315-8BFF-4E34-A9C8-2E4877483A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06" b="6349"/>
        <a:stretch>
          <a:fillRect/>
        </a:stretch>
      </xdr:blipFill>
      <xdr:spPr bwMode="auto">
        <a:xfrm>
          <a:off x="190500" y="114300"/>
          <a:ext cx="2076450" cy="1032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</xdr:row>
      <xdr:rowOff>19050</xdr:rowOff>
    </xdr:from>
    <xdr:to>
      <xdr:col>15</xdr:col>
      <xdr:colOff>1662545</xdr:colOff>
      <xdr:row>5</xdr:row>
      <xdr:rowOff>103910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F73A57-E083-4299-BFF9-4F8556DBC595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1407"/>
        <a:stretch/>
      </xdr:blipFill>
      <xdr:spPr>
        <a:xfrm>
          <a:off x="14954250" y="209550"/>
          <a:ext cx="4100944" cy="989735"/>
        </a:xfrm>
        <a:prstGeom prst="rect">
          <a:avLst/>
        </a:prstGeom>
      </xdr:spPr>
    </xdr:pic>
    <xdr:clientData/>
  </xdr:twoCellAnchor>
  <xdr:twoCellAnchor>
    <xdr:from>
      <xdr:col>1</xdr:col>
      <xdr:colOff>367393</xdr:colOff>
      <xdr:row>28</xdr:row>
      <xdr:rowOff>326569</xdr:rowOff>
    </xdr:from>
    <xdr:to>
      <xdr:col>17</xdr:col>
      <xdr:colOff>157101</xdr:colOff>
      <xdr:row>46</xdr:row>
      <xdr:rowOff>545645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4E1FF5-7463-4F7B-8932-1816AADBE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EB57-CFA5-4B9B-BE65-31F3EF496011}">
  <sheetPr>
    <tabColor rgb="FF92D050"/>
  </sheetPr>
  <dimension ref="A2:R63"/>
  <sheetViews>
    <sheetView showGridLines="0" tabSelected="1" topLeftCell="D1" zoomScale="70" zoomScaleNormal="70" zoomScaleSheetLayoutView="70" workbookViewId="0">
      <selection activeCell="P10" sqref="P10"/>
    </sheetView>
  </sheetViews>
  <sheetFormatPr baseColWidth="10" defaultColWidth="11.42578125" defaultRowHeight="15" x14ac:dyDescent="0.25"/>
  <cols>
    <col min="1" max="1" width="2.85546875" style="1" customWidth="1"/>
    <col min="2" max="2" width="11.5703125" style="1" bestFit="1" customWidth="1"/>
    <col min="3" max="3" width="10.5703125" style="1" customWidth="1"/>
    <col min="4" max="4" width="6" style="1" customWidth="1"/>
    <col min="5" max="5" width="5.7109375" style="1" bestFit="1" customWidth="1"/>
    <col min="6" max="6" width="39.42578125" style="1" customWidth="1"/>
    <col min="7" max="8" width="26.140625" style="1" customWidth="1"/>
    <col min="9" max="9" width="18.85546875" style="1" bestFit="1" customWidth="1"/>
    <col min="10" max="10" width="25.85546875" style="1" bestFit="1" customWidth="1"/>
    <col min="11" max="11" width="14.28515625" style="1" bestFit="1" customWidth="1"/>
    <col min="12" max="12" width="25.140625" style="1" bestFit="1" customWidth="1"/>
    <col min="13" max="13" width="12" style="1" customWidth="1"/>
    <col min="14" max="14" width="25.140625" style="1" bestFit="1" customWidth="1"/>
    <col min="15" max="15" width="12.140625" style="1" customWidth="1"/>
    <col min="16" max="16" width="26.140625" style="1" bestFit="1" customWidth="1"/>
    <col min="17" max="17" width="3" style="1" customWidth="1"/>
    <col min="18" max="16384" width="11.42578125" style="1"/>
  </cols>
  <sheetData>
    <row r="2" spans="1:17" ht="15.75" x14ac:dyDescent="0.25">
      <c r="F2" s="37"/>
      <c r="G2" s="37"/>
      <c r="H2" s="37"/>
      <c r="I2" s="37"/>
      <c r="J2" s="37"/>
      <c r="K2" s="37"/>
      <c r="L2" s="37"/>
      <c r="M2" s="37"/>
      <c r="N2" s="37"/>
      <c r="O2" s="17"/>
      <c r="P2" s="17"/>
    </row>
    <row r="3" spans="1:17" ht="20.25" x14ac:dyDescent="0.25">
      <c r="B3" s="16" t="s">
        <v>0</v>
      </c>
      <c r="C3" s="16" t="s">
        <v>0</v>
      </c>
      <c r="D3" s="16" t="s">
        <v>0</v>
      </c>
      <c r="E3" s="16" t="s">
        <v>0</v>
      </c>
      <c r="F3" s="38" t="s">
        <v>56</v>
      </c>
      <c r="G3" s="38"/>
      <c r="H3" s="38"/>
      <c r="I3" s="38"/>
      <c r="J3" s="38"/>
      <c r="K3" s="38"/>
      <c r="L3" s="38"/>
      <c r="M3" s="38"/>
      <c r="N3" s="38"/>
      <c r="O3" s="17"/>
      <c r="P3" s="17"/>
    </row>
    <row r="4" spans="1:17" ht="20.25" x14ac:dyDescent="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38" t="s">
        <v>64</v>
      </c>
      <c r="G4" s="38"/>
      <c r="H4" s="38"/>
      <c r="I4" s="38"/>
      <c r="J4" s="38"/>
      <c r="K4" s="38"/>
      <c r="L4" s="38"/>
      <c r="M4" s="38"/>
      <c r="N4" s="38"/>
      <c r="O4" s="17"/>
      <c r="P4" s="17"/>
    </row>
    <row r="5" spans="1:17" x14ac:dyDescent="0.25">
      <c r="A5" s="18"/>
      <c r="B5" s="16"/>
      <c r="C5" s="16"/>
      <c r="D5" s="16"/>
      <c r="E5" s="1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ht="15.75" thickBot="1" x14ac:dyDescent="0.3">
      <c r="A6" s="18" t="s">
        <v>0</v>
      </c>
      <c r="B6" s="16" t="s">
        <v>0</v>
      </c>
      <c r="C6" s="16" t="s">
        <v>0</v>
      </c>
      <c r="D6" s="16" t="s">
        <v>0</v>
      </c>
      <c r="E6" s="16" t="s">
        <v>0</v>
      </c>
      <c r="G6" s="27"/>
      <c r="H6" s="27"/>
      <c r="I6" s="27"/>
      <c r="J6" s="27"/>
      <c r="K6" s="27"/>
      <c r="L6" s="27"/>
      <c r="N6" s="27"/>
    </row>
    <row r="7" spans="1:17" ht="15.75" thickBot="1" x14ac:dyDescent="0.3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34" t="s">
        <v>6</v>
      </c>
      <c r="H7" s="34" t="s">
        <v>62</v>
      </c>
      <c r="I7" s="35" t="s">
        <v>63</v>
      </c>
      <c r="J7" s="34" t="s">
        <v>7</v>
      </c>
      <c r="K7" s="35" t="s">
        <v>57</v>
      </c>
      <c r="L7" s="34" t="s">
        <v>8</v>
      </c>
      <c r="M7" s="35" t="s">
        <v>58</v>
      </c>
      <c r="N7" s="34" t="s">
        <v>9</v>
      </c>
      <c r="O7" s="28" t="s">
        <v>59</v>
      </c>
      <c r="P7" s="20" t="s">
        <v>10</v>
      </c>
    </row>
    <row r="8" spans="1:17" ht="27" customHeight="1" x14ac:dyDescent="0.25">
      <c r="B8" s="2" t="s">
        <v>11</v>
      </c>
      <c r="C8" s="3" t="s">
        <v>12</v>
      </c>
      <c r="D8" s="3">
        <v>10</v>
      </c>
      <c r="E8" s="3" t="s">
        <v>13</v>
      </c>
      <c r="F8" s="4" t="s">
        <v>14</v>
      </c>
      <c r="G8" s="41">
        <f>+G9+G14+G20+G23</f>
        <v>7463000000</v>
      </c>
      <c r="H8" s="41">
        <f>+H9+H14+H20+H23</f>
        <v>7326218406.1599998</v>
      </c>
      <c r="I8" s="30">
        <f t="shared" ref="I8:I28" si="0">+H8/G8</f>
        <v>0.98167203619991961</v>
      </c>
      <c r="J8" s="41">
        <f>+J9+J14+J20+J23</f>
        <v>2463671624.8600001</v>
      </c>
      <c r="K8" s="22">
        <f>+J8/G8</f>
        <v>0.33011813276966367</v>
      </c>
      <c r="L8" s="41">
        <f>+L9+L14+L20+L23</f>
        <v>2321002225.48</v>
      </c>
      <c r="M8" s="22">
        <f>+L8/G8</f>
        <v>0.31100123616240116</v>
      </c>
      <c r="N8" s="41">
        <f>+N9+N14+N20+N23</f>
        <v>2321002225.48</v>
      </c>
      <c r="O8" s="36">
        <f>+N8/G8</f>
        <v>0.31100123616240116</v>
      </c>
      <c r="P8" s="41">
        <f>+P9+P14+P20+P23</f>
        <v>5141997774.5200005</v>
      </c>
    </row>
    <row r="9" spans="1:17" ht="27" customHeight="1" x14ac:dyDescent="0.25">
      <c r="B9" s="5" t="s">
        <v>15</v>
      </c>
      <c r="C9" s="6" t="s">
        <v>12</v>
      </c>
      <c r="D9" s="6">
        <v>10</v>
      </c>
      <c r="E9" s="6" t="s">
        <v>13</v>
      </c>
      <c r="F9" s="7" t="s">
        <v>16</v>
      </c>
      <c r="G9" s="42">
        <f>+G10</f>
        <v>7102000000</v>
      </c>
      <c r="H9" s="42">
        <f>+H10</f>
        <v>7102000000</v>
      </c>
      <c r="I9" s="31">
        <f t="shared" si="0"/>
        <v>1</v>
      </c>
      <c r="J9" s="42">
        <f>+J10</f>
        <v>2287537035</v>
      </c>
      <c r="K9" s="21">
        <f t="shared" ref="K9:K28" si="1">+J9/G9</f>
        <v>0.3220975830751901</v>
      </c>
      <c r="L9" s="42">
        <f>+L10</f>
        <v>2287537035</v>
      </c>
      <c r="M9" s="21">
        <f t="shared" ref="M9:M28" si="2">+L9/G9</f>
        <v>0.3220975830751901</v>
      </c>
      <c r="N9" s="42">
        <f>+N10</f>
        <v>2287537035</v>
      </c>
      <c r="O9" s="21">
        <f t="shared" ref="O9:O28" si="3">+N9/G9</f>
        <v>0.3220975830751901</v>
      </c>
      <c r="P9" s="42">
        <f>+P10</f>
        <v>4814462965</v>
      </c>
    </row>
    <row r="10" spans="1:17" ht="27" customHeight="1" x14ac:dyDescent="0.25">
      <c r="B10" s="8" t="s">
        <v>17</v>
      </c>
      <c r="C10" s="9" t="s">
        <v>12</v>
      </c>
      <c r="D10" s="9">
        <v>10</v>
      </c>
      <c r="E10" s="9" t="s">
        <v>13</v>
      </c>
      <c r="F10" s="10" t="s">
        <v>18</v>
      </c>
      <c r="G10" s="43">
        <f>+G11+G12+G13</f>
        <v>7102000000</v>
      </c>
      <c r="H10" s="43">
        <f>+H11+H12+H13</f>
        <v>7102000000</v>
      </c>
      <c r="I10" s="30">
        <f t="shared" si="0"/>
        <v>1</v>
      </c>
      <c r="J10" s="43">
        <f>+J11+J12+J13</f>
        <v>2287537035</v>
      </c>
      <c r="K10" s="22">
        <f t="shared" si="1"/>
        <v>0.3220975830751901</v>
      </c>
      <c r="L10" s="43">
        <f>+L11+L12+L13</f>
        <v>2287537035</v>
      </c>
      <c r="M10" s="22">
        <f t="shared" si="2"/>
        <v>0.3220975830751901</v>
      </c>
      <c r="N10" s="43">
        <f>+N11+N12+N13</f>
        <v>2287537035</v>
      </c>
      <c r="O10" s="22">
        <f t="shared" si="3"/>
        <v>0.3220975830751901</v>
      </c>
      <c r="P10" s="43">
        <f>+P11+P12+P13</f>
        <v>4814462965</v>
      </c>
    </row>
    <row r="11" spans="1:17" ht="27" customHeight="1" x14ac:dyDescent="0.25">
      <c r="B11" s="11" t="s">
        <v>19</v>
      </c>
      <c r="C11" s="12" t="s">
        <v>12</v>
      </c>
      <c r="D11" s="12">
        <v>10</v>
      </c>
      <c r="E11" s="12" t="s">
        <v>13</v>
      </c>
      <c r="F11" s="13" t="s">
        <v>20</v>
      </c>
      <c r="G11" s="44">
        <v>4801000000</v>
      </c>
      <c r="H11" s="44">
        <v>4801000000</v>
      </c>
      <c r="I11" s="29">
        <f t="shared" si="0"/>
        <v>1</v>
      </c>
      <c r="J11" s="44">
        <v>1540089633</v>
      </c>
      <c r="K11" s="23">
        <f t="shared" si="1"/>
        <v>0.32078517662986877</v>
      </c>
      <c r="L11" s="44">
        <v>1540089633</v>
      </c>
      <c r="M11" s="23">
        <f t="shared" si="2"/>
        <v>0.32078517662986877</v>
      </c>
      <c r="N11" s="44">
        <v>1540089633</v>
      </c>
      <c r="O11" s="23">
        <f t="shared" si="3"/>
        <v>0.32078517662986877</v>
      </c>
      <c r="P11" s="44">
        <f>+G11-N11</f>
        <v>3260910367</v>
      </c>
    </row>
    <row r="12" spans="1:17" ht="27" customHeight="1" x14ac:dyDescent="0.25">
      <c r="B12" s="11" t="s">
        <v>21</v>
      </c>
      <c r="C12" s="12" t="s">
        <v>12</v>
      </c>
      <c r="D12" s="12">
        <v>10</v>
      </c>
      <c r="E12" s="12" t="s">
        <v>13</v>
      </c>
      <c r="F12" s="13" t="s">
        <v>22</v>
      </c>
      <c r="G12" s="44">
        <v>1727000000</v>
      </c>
      <c r="H12" s="44">
        <v>1727000000</v>
      </c>
      <c r="I12" s="29">
        <f t="shared" si="0"/>
        <v>1</v>
      </c>
      <c r="J12" s="44">
        <v>558029671</v>
      </c>
      <c r="K12" s="23">
        <f t="shared" si="1"/>
        <v>0.32312082860451652</v>
      </c>
      <c r="L12" s="44">
        <v>558029671</v>
      </c>
      <c r="M12" s="23">
        <f t="shared" si="2"/>
        <v>0.32312082860451652</v>
      </c>
      <c r="N12" s="44">
        <v>558029671</v>
      </c>
      <c r="O12" s="23">
        <f t="shared" si="3"/>
        <v>0.32312082860451652</v>
      </c>
      <c r="P12" s="44">
        <f>+G12-N12</f>
        <v>1168970329</v>
      </c>
    </row>
    <row r="13" spans="1:17" ht="27" customHeight="1" x14ac:dyDescent="0.25">
      <c r="B13" s="11" t="s">
        <v>23</v>
      </c>
      <c r="C13" s="12" t="s">
        <v>12</v>
      </c>
      <c r="D13" s="12">
        <v>10</v>
      </c>
      <c r="E13" s="12" t="s">
        <v>13</v>
      </c>
      <c r="F13" s="13" t="s">
        <v>24</v>
      </c>
      <c r="G13" s="44">
        <v>574000000</v>
      </c>
      <c r="H13" s="44">
        <v>574000000</v>
      </c>
      <c r="I13" s="29">
        <f t="shared" si="0"/>
        <v>1</v>
      </c>
      <c r="J13" s="44">
        <v>189417731</v>
      </c>
      <c r="K13" s="23">
        <f t="shared" si="1"/>
        <v>0.32999604703832752</v>
      </c>
      <c r="L13" s="44">
        <v>189417731</v>
      </c>
      <c r="M13" s="23">
        <f t="shared" si="2"/>
        <v>0.32999604703832752</v>
      </c>
      <c r="N13" s="44">
        <v>189417731</v>
      </c>
      <c r="O13" s="23">
        <f t="shared" si="3"/>
        <v>0.32999604703832752</v>
      </c>
      <c r="P13" s="44">
        <f>+G13-N13</f>
        <v>384582269</v>
      </c>
    </row>
    <row r="14" spans="1:17" ht="27" customHeight="1" x14ac:dyDescent="0.25">
      <c r="B14" s="5" t="s">
        <v>25</v>
      </c>
      <c r="C14" s="6" t="s">
        <v>12</v>
      </c>
      <c r="D14" s="6">
        <v>10</v>
      </c>
      <c r="E14" s="6" t="s">
        <v>13</v>
      </c>
      <c r="F14" s="7" t="s">
        <v>26</v>
      </c>
      <c r="G14" s="42">
        <f>+G17+G15</f>
        <v>319000000</v>
      </c>
      <c r="H14" s="42">
        <f>+H17+H15</f>
        <v>212060206.16</v>
      </c>
      <c r="I14" s="31">
        <f t="shared" si="0"/>
        <v>0.6647655365517241</v>
      </c>
      <c r="J14" s="42">
        <f>+J17+J15</f>
        <v>169884203.86000001</v>
      </c>
      <c r="K14" s="21">
        <f t="shared" si="1"/>
        <v>0.53255236319749222</v>
      </c>
      <c r="L14" s="42">
        <f>+L17+L15</f>
        <v>27214804.48</v>
      </c>
      <c r="M14" s="21">
        <f t="shared" si="2"/>
        <v>8.5312866708463955E-2</v>
      </c>
      <c r="N14" s="42">
        <f>+N17+N15</f>
        <v>27214804.48</v>
      </c>
      <c r="O14" s="21">
        <f t="shared" si="3"/>
        <v>8.5312866708463955E-2</v>
      </c>
      <c r="P14" s="42">
        <f>+P17+P15</f>
        <v>291785195.51999998</v>
      </c>
      <c r="Q14" s="24"/>
    </row>
    <row r="15" spans="1:17" ht="27" customHeight="1" x14ac:dyDescent="0.25">
      <c r="B15" s="8" t="s">
        <v>51</v>
      </c>
      <c r="C15" s="9" t="s">
        <v>12</v>
      </c>
      <c r="D15" s="9">
        <v>10</v>
      </c>
      <c r="E15" s="9" t="s">
        <v>13</v>
      </c>
      <c r="F15" s="10" t="s">
        <v>52</v>
      </c>
      <c r="G15" s="43">
        <f>+G16</f>
        <v>32500000</v>
      </c>
      <c r="H15" s="43">
        <f>+H16</f>
        <v>0</v>
      </c>
      <c r="I15" s="30">
        <f t="shared" si="0"/>
        <v>0</v>
      </c>
      <c r="J15" s="43">
        <f>+J16</f>
        <v>0</v>
      </c>
      <c r="K15" s="22">
        <f>+J15/G15</f>
        <v>0</v>
      </c>
      <c r="L15" s="43">
        <f>+L16</f>
        <v>0</v>
      </c>
      <c r="M15" s="22">
        <f t="shared" si="2"/>
        <v>0</v>
      </c>
      <c r="N15" s="43">
        <f>+N16</f>
        <v>0</v>
      </c>
      <c r="O15" s="22">
        <f t="shared" si="3"/>
        <v>0</v>
      </c>
      <c r="P15" s="43">
        <f>+P16</f>
        <v>32500000</v>
      </c>
    </row>
    <row r="16" spans="1:17" ht="27" customHeight="1" x14ac:dyDescent="0.25">
      <c r="B16" s="11" t="s">
        <v>50</v>
      </c>
      <c r="C16" s="12" t="s">
        <v>12</v>
      </c>
      <c r="D16" s="12">
        <v>10</v>
      </c>
      <c r="E16" s="12" t="s">
        <v>13</v>
      </c>
      <c r="F16" s="13" t="s">
        <v>53</v>
      </c>
      <c r="G16" s="44">
        <v>32500000</v>
      </c>
      <c r="H16" s="44">
        <v>0</v>
      </c>
      <c r="I16" s="29">
        <f t="shared" si="0"/>
        <v>0</v>
      </c>
      <c r="J16" s="44">
        <v>0</v>
      </c>
      <c r="K16" s="23">
        <f t="shared" si="1"/>
        <v>0</v>
      </c>
      <c r="L16" s="44">
        <v>0</v>
      </c>
      <c r="M16" s="23">
        <f t="shared" si="2"/>
        <v>0</v>
      </c>
      <c r="N16" s="44">
        <v>0</v>
      </c>
      <c r="O16" s="23">
        <f t="shared" si="3"/>
        <v>0</v>
      </c>
      <c r="P16" s="44">
        <f>+G16-N16</f>
        <v>32500000</v>
      </c>
    </row>
    <row r="17" spans="2:16" ht="27" customHeight="1" x14ac:dyDescent="0.25">
      <c r="B17" s="8" t="s">
        <v>27</v>
      </c>
      <c r="C17" s="9" t="s">
        <v>12</v>
      </c>
      <c r="D17" s="9">
        <v>10</v>
      </c>
      <c r="E17" s="9" t="s">
        <v>13</v>
      </c>
      <c r="F17" s="10" t="s">
        <v>28</v>
      </c>
      <c r="G17" s="43">
        <f>+G18+G19</f>
        <v>286500000</v>
      </c>
      <c r="H17" s="43">
        <f>+H18+H19</f>
        <v>212060206.16</v>
      </c>
      <c r="I17" s="30">
        <f t="shared" si="0"/>
        <v>0.74017523965095988</v>
      </c>
      <c r="J17" s="43">
        <f>+J18+J19</f>
        <v>169884203.86000001</v>
      </c>
      <c r="K17" s="22">
        <f t="shared" si="1"/>
        <v>0.59296406233856902</v>
      </c>
      <c r="L17" s="43">
        <f>+L18+L19</f>
        <v>27214804.48</v>
      </c>
      <c r="M17" s="22">
        <f t="shared" si="2"/>
        <v>9.4990591553228629E-2</v>
      </c>
      <c r="N17" s="43">
        <f>+N18+N19</f>
        <v>27214804.48</v>
      </c>
      <c r="O17" s="22">
        <f t="shared" si="3"/>
        <v>9.4990591553228629E-2</v>
      </c>
      <c r="P17" s="43">
        <f>+P18+P19</f>
        <v>259285195.51999998</v>
      </c>
    </row>
    <row r="18" spans="2:16" ht="27" customHeight="1" x14ac:dyDescent="0.25">
      <c r="B18" s="11" t="s">
        <v>29</v>
      </c>
      <c r="C18" s="12" t="s">
        <v>12</v>
      </c>
      <c r="D18" s="12">
        <v>10</v>
      </c>
      <c r="E18" s="12" t="s">
        <v>13</v>
      </c>
      <c r="F18" s="13" t="s">
        <v>30</v>
      </c>
      <c r="G18" s="44">
        <v>18000000</v>
      </c>
      <c r="H18" s="44">
        <v>15764206</v>
      </c>
      <c r="I18" s="29">
        <f t="shared" si="0"/>
        <v>0.87578922222222222</v>
      </c>
      <c r="J18" s="44">
        <v>14452506</v>
      </c>
      <c r="K18" s="23">
        <f t="shared" si="1"/>
        <v>0.80291699999999999</v>
      </c>
      <c r="L18" s="44">
        <v>1725123.52</v>
      </c>
      <c r="M18" s="23">
        <f t="shared" si="2"/>
        <v>9.5840195555555563E-2</v>
      </c>
      <c r="N18" s="44">
        <v>1725123.52</v>
      </c>
      <c r="O18" s="23">
        <f t="shared" si="3"/>
        <v>9.5840195555555563E-2</v>
      </c>
      <c r="P18" s="44">
        <f>+G18-N18</f>
        <v>16274876.48</v>
      </c>
    </row>
    <row r="19" spans="2:16" ht="27" customHeight="1" x14ac:dyDescent="0.25">
      <c r="B19" s="11" t="s">
        <v>31</v>
      </c>
      <c r="C19" s="12" t="s">
        <v>12</v>
      </c>
      <c r="D19" s="12">
        <v>10</v>
      </c>
      <c r="E19" s="12" t="s">
        <v>13</v>
      </c>
      <c r="F19" s="13" t="s">
        <v>32</v>
      </c>
      <c r="G19" s="44">
        <v>268500000</v>
      </c>
      <c r="H19" s="44">
        <v>196296000.16</v>
      </c>
      <c r="I19" s="29">
        <f t="shared" si="0"/>
        <v>0.73108379947858471</v>
      </c>
      <c r="J19" s="44">
        <v>155431697.86000001</v>
      </c>
      <c r="K19" s="23">
        <f t="shared" si="1"/>
        <v>0.57888900506517693</v>
      </c>
      <c r="L19" s="44">
        <v>25489680.960000001</v>
      </c>
      <c r="M19" s="23">
        <f t="shared" si="2"/>
        <v>9.4933634860335195E-2</v>
      </c>
      <c r="N19" s="44">
        <v>25489680.960000001</v>
      </c>
      <c r="O19" s="23">
        <f t="shared" si="3"/>
        <v>9.4933634860335195E-2</v>
      </c>
      <c r="P19" s="44">
        <f>+G19-N19</f>
        <v>243010319.03999999</v>
      </c>
    </row>
    <row r="20" spans="2:16" ht="27" customHeight="1" x14ac:dyDescent="0.25">
      <c r="B20" s="5" t="s">
        <v>33</v>
      </c>
      <c r="C20" s="6" t="s">
        <v>12</v>
      </c>
      <c r="D20" s="6" t="s">
        <v>34</v>
      </c>
      <c r="E20" s="6" t="s">
        <v>13</v>
      </c>
      <c r="F20" s="7" t="s">
        <v>35</v>
      </c>
      <c r="G20" s="42">
        <f>+G21</f>
        <v>10000000</v>
      </c>
      <c r="H20" s="42">
        <f>+H21</f>
        <v>10000000</v>
      </c>
      <c r="I20" s="31">
        <f t="shared" si="0"/>
        <v>1</v>
      </c>
      <c r="J20" s="42">
        <f t="shared" ref="J20:N21" si="4">+J21</f>
        <v>4092186</v>
      </c>
      <c r="K20" s="21">
        <f t="shared" si="1"/>
        <v>0.40921859999999999</v>
      </c>
      <c r="L20" s="42">
        <f t="shared" si="4"/>
        <v>4092186</v>
      </c>
      <c r="M20" s="21">
        <f t="shared" si="2"/>
        <v>0.40921859999999999</v>
      </c>
      <c r="N20" s="42">
        <f t="shared" si="4"/>
        <v>4092186</v>
      </c>
      <c r="O20" s="21">
        <f t="shared" si="3"/>
        <v>0.40921859999999999</v>
      </c>
      <c r="P20" s="42">
        <f>+P21</f>
        <v>5907814</v>
      </c>
    </row>
    <row r="21" spans="2:16" ht="27" customHeight="1" x14ac:dyDescent="0.25">
      <c r="B21" s="8" t="s">
        <v>36</v>
      </c>
      <c r="C21" s="9" t="s">
        <v>12</v>
      </c>
      <c r="D21" s="9" t="s">
        <v>34</v>
      </c>
      <c r="E21" s="9" t="s">
        <v>13</v>
      </c>
      <c r="F21" s="10" t="s">
        <v>37</v>
      </c>
      <c r="G21" s="43">
        <f>+G22</f>
        <v>10000000</v>
      </c>
      <c r="H21" s="43">
        <f>+H22</f>
        <v>10000000</v>
      </c>
      <c r="I21" s="30">
        <f t="shared" si="0"/>
        <v>1</v>
      </c>
      <c r="J21" s="43">
        <f>+J22</f>
        <v>4092186</v>
      </c>
      <c r="K21" s="22">
        <f t="shared" si="1"/>
        <v>0.40921859999999999</v>
      </c>
      <c r="L21" s="43">
        <f t="shared" si="4"/>
        <v>4092186</v>
      </c>
      <c r="M21" s="22">
        <f t="shared" si="2"/>
        <v>0.40921859999999999</v>
      </c>
      <c r="N21" s="43">
        <f t="shared" si="4"/>
        <v>4092186</v>
      </c>
      <c r="O21" s="22">
        <f t="shared" si="3"/>
        <v>0.40921859999999999</v>
      </c>
      <c r="P21" s="43">
        <f>+P22</f>
        <v>5907814</v>
      </c>
    </row>
    <row r="22" spans="2:16" ht="27" customHeight="1" x14ac:dyDescent="0.25">
      <c r="B22" s="11" t="s">
        <v>38</v>
      </c>
      <c r="C22" s="12" t="s">
        <v>12</v>
      </c>
      <c r="D22" s="12" t="s">
        <v>34</v>
      </c>
      <c r="E22" s="12" t="s">
        <v>13</v>
      </c>
      <c r="F22" s="13" t="s">
        <v>39</v>
      </c>
      <c r="G22" s="44">
        <v>10000000</v>
      </c>
      <c r="H22" s="44">
        <v>10000000</v>
      </c>
      <c r="I22" s="29">
        <f t="shared" si="0"/>
        <v>1</v>
      </c>
      <c r="J22" s="44">
        <v>4092186</v>
      </c>
      <c r="K22" s="23">
        <f t="shared" si="1"/>
        <v>0.40921859999999999</v>
      </c>
      <c r="L22" s="44">
        <v>4092186</v>
      </c>
      <c r="M22" s="23">
        <f t="shared" si="2"/>
        <v>0.40921859999999999</v>
      </c>
      <c r="N22" s="44">
        <v>4092186</v>
      </c>
      <c r="O22" s="23">
        <f t="shared" si="3"/>
        <v>0.40921859999999999</v>
      </c>
      <c r="P22" s="44">
        <f>+G22-N22</f>
        <v>5907814</v>
      </c>
    </row>
    <row r="23" spans="2:16" ht="42" customHeight="1" x14ac:dyDescent="0.25">
      <c r="B23" s="5" t="s">
        <v>40</v>
      </c>
      <c r="C23" s="6" t="s">
        <v>12</v>
      </c>
      <c r="D23" s="6" t="s">
        <v>34</v>
      </c>
      <c r="E23" s="6" t="s">
        <v>13</v>
      </c>
      <c r="F23" s="7" t="s">
        <v>41</v>
      </c>
      <c r="G23" s="42">
        <f>+G24+G26+G27</f>
        <v>32000000</v>
      </c>
      <c r="H23" s="42">
        <f>+H24+H26+H27</f>
        <v>2158200</v>
      </c>
      <c r="I23" s="31">
        <f t="shared" si="0"/>
        <v>6.7443749999999997E-2</v>
      </c>
      <c r="J23" s="42">
        <f>+J24+J26+J27</f>
        <v>2158200</v>
      </c>
      <c r="K23" s="21">
        <f t="shared" si="1"/>
        <v>6.7443749999999997E-2</v>
      </c>
      <c r="L23" s="42">
        <f>+L24+L26+L27</f>
        <v>2158200</v>
      </c>
      <c r="M23" s="21">
        <f t="shared" si="2"/>
        <v>6.7443749999999997E-2</v>
      </c>
      <c r="N23" s="42">
        <f>+N24+N26+N27</f>
        <v>2158200</v>
      </c>
      <c r="O23" s="21">
        <f t="shared" si="3"/>
        <v>6.7443749999999997E-2</v>
      </c>
      <c r="P23" s="42">
        <f>+P24+P26+P27</f>
        <v>29841800</v>
      </c>
    </row>
    <row r="24" spans="2:16" ht="27" customHeight="1" x14ac:dyDescent="0.25">
      <c r="B24" s="8" t="s">
        <v>42</v>
      </c>
      <c r="C24" s="9" t="s">
        <v>12</v>
      </c>
      <c r="D24" s="9" t="s">
        <v>34</v>
      </c>
      <c r="E24" s="9" t="s">
        <v>13</v>
      </c>
      <c r="F24" s="10" t="s">
        <v>43</v>
      </c>
      <c r="G24" s="43">
        <f>+G25</f>
        <v>8000000</v>
      </c>
      <c r="H24" s="43">
        <f>+H25</f>
        <v>2158200</v>
      </c>
      <c r="I24" s="30">
        <f t="shared" si="0"/>
        <v>0.26977499999999999</v>
      </c>
      <c r="J24" s="43">
        <f>+J25</f>
        <v>2158200</v>
      </c>
      <c r="K24" s="22">
        <f t="shared" si="1"/>
        <v>0.26977499999999999</v>
      </c>
      <c r="L24" s="43">
        <f>+L25</f>
        <v>2158200</v>
      </c>
      <c r="M24" s="22">
        <f t="shared" si="2"/>
        <v>0.26977499999999999</v>
      </c>
      <c r="N24" s="43">
        <f>+N25</f>
        <v>2158200</v>
      </c>
      <c r="O24" s="22">
        <f t="shared" si="3"/>
        <v>0.26977499999999999</v>
      </c>
      <c r="P24" s="43">
        <f>+P25</f>
        <v>5841800</v>
      </c>
    </row>
    <row r="25" spans="2:16" ht="27" customHeight="1" x14ac:dyDescent="0.25">
      <c r="B25" s="11" t="s">
        <v>44</v>
      </c>
      <c r="C25" s="12" t="s">
        <v>12</v>
      </c>
      <c r="D25" s="12" t="s">
        <v>34</v>
      </c>
      <c r="E25" s="12" t="s">
        <v>13</v>
      </c>
      <c r="F25" s="13" t="s">
        <v>45</v>
      </c>
      <c r="G25" s="44">
        <v>8000000</v>
      </c>
      <c r="H25" s="44">
        <v>2158200</v>
      </c>
      <c r="I25" s="29">
        <f t="shared" si="0"/>
        <v>0.26977499999999999</v>
      </c>
      <c r="J25" s="44">
        <v>2158200</v>
      </c>
      <c r="K25" s="23">
        <f t="shared" si="1"/>
        <v>0.26977499999999999</v>
      </c>
      <c r="L25" s="44">
        <v>2158200</v>
      </c>
      <c r="M25" s="23">
        <f t="shared" si="2"/>
        <v>0.26977499999999999</v>
      </c>
      <c r="N25" s="44">
        <v>2158200</v>
      </c>
      <c r="O25" s="23">
        <f t="shared" si="3"/>
        <v>0.26977499999999999</v>
      </c>
      <c r="P25" s="44">
        <f>+G25-N25</f>
        <v>5841800</v>
      </c>
    </row>
    <row r="26" spans="2:16" ht="27" customHeight="1" x14ac:dyDescent="0.25">
      <c r="B26" s="8" t="s">
        <v>60</v>
      </c>
      <c r="C26" s="9" t="s">
        <v>12</v>
      </c>
      <c r="D26" s="9" t="s">
        <v>34</v>
      </c>
      <c r="E26" s="9" t="s">
        <v>13</v>
      </c>
      <c r="F26" s="10" t="s">
        <v>61</v>
      </c>
      <c r="G26" s="43">
        <v>8000000</v>
      </c>
      <c r="H26" s="43">
        <v>0</v>
      </c>
      <c r="I26" s="30">
        <f t="shared" si="0"/>
        <v>0</v>
      </c>
      <c r="J26" s="43">
        <v>0</v>
      </c>
      <c r="K26" s="22">
        <f>+J26/G26</f>
        <v>0</v>
      </c>
      <c r="L26" s="43">
        <v>0</v>
      </c>
      <c r="M26" s="22">
        <f>+L26/G26</f>
        <v>0</v>
      </c>
      <c r="N26" s="43">
        <v>0</v>
      </c>
      <c r="O26" s="22">
        <f t="shared" si="3"/>
        <v>0</v>
      </c>
      <c r="P26" s="43">
        <f>+G26-N26</f>
        <v>8000000</v>
      </c>
    </row>
    <row r="27" spans="2:16" ht="27" customHeight="1" x14ac:dyDescent="0.25">
      <c r="B27" s="8" t="s">
        <v>54</v>
      </c>
      <c r="C27" s="9" t="s">
        <v>12</v>
      </c>
      <c r="D27" s="9" t="s">
        <v>34</v>
      </c>
      <c r="E27" s="9" t="s">
        <v>13</v>
      </c>
      <c r="F27" s="10" t="s">
        <v>55</v>
      </c>
      <c r="G27" s="43">
        <f>+G28</f>
        <v>16000000</v>
      </c>
      <c r="H27" s="43">
        <v>0</v>
      </c>
      <c r="I27" s="30">
        <f t="shared" si="0"/>
        <v>0</v>
      </c>
      <c r="J27" s="43">
        <f>+J28</f>
        <v>0</v>
      </c>
      <c r="K27" s="22">
        <f t="shared" si="1"/>
        <v>0</v>
      </c>
      <c r="L27" s="43">
        <f>+L28</f>
        <v>0</v>
      </c>
      <c r="M27" s="22">
        <f t="shared" si="2"/>
        <v>0</v>
      </c>
      <c r="N27" s="43">
        <f>+N28</f>
        <v>0</v>
      </c>
      <c r="O27" s="22">
        <f t="shared" si="3"/>
        <v>0</v>
      </c>
      <c r="P27" s="43">
        <f>+P28</f>
        <v>16000000</v>
      </c>
    </row>
    <row r="28" spans="2:16" ht="27" customHeight="1" thickBot="1" x14ac:dyDescent="0.3">
      <c r="B28" s="14" t="s">
        <v>46</v>
      </c>
      <c r="C28" s="15" t="s">
        <v>12</v>
      </c>
      <c r="D28" s="15" t="s">
        <v>47</v>
      </c>
      <c r="E28" s="15" t="s">
        <v>48</v>
      </c>
      <c r="F28" s="40" t="s">
        <v>49</v>
      </c>
      <c r="G28" s="45">
        <v>16000000</v>
      </c>
      <c r="H28" s="45">
        <v>0</v>
      </c>
      <c r="I28" s="32">
        <f t="shared" si="0"/>
        <v>0</v>
      </c>
      <c r="J28" s="45">
        <v>0</v>
      </c>
      <c r="K28" s="32">
        <f t="shared" si="1"/>
        <v>0</v>
      </c>
      <c r="L28" s="45">
        <v>0</v>
      </c>
      <c r="M28" s="32">
        <f t="shared" si="2"/>
        <v>0</v>
      </c>
      <c r="N28" s="45">
        <v>0</v>
      </c>
      <c r="O28" s="32">
        <f t="shared" si="3"/>
        <v>0</v>
      </c>
      <c r="P28" s="45">
        <f>+G28-N28</f>
        <v>16000000</v>
      </c>
    </row>
    <row r="29" spans="2:16" ht="27" customHeight="1" x14ac:dyDescent="0.25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6" x14ac:dyDescent="0.25">
      <c r="G30" s="26"/>
      <c r="H30" s="26"/>
      <c r="I30" s="26"/>
      <c r="J30" s="26"/>
      <c r="K30" s="26"/>
      <c r="L30" s="26"/>
      <c r="M30" s="26"/>
      <c r="N30" s="26"/>
      <c r="P30" s="25"/>
    </row>
    <row r="31" spans="2:16" x14ac:dyDescent="0.25">
      <c r="G31" s="26"/>
      <c r="H31" s="26"/>
      <c r="I31" s="26"/>
      <c r="J31" s="26"/>
      <c r="K31" s="26"/>
      <c r="L31" s="26"/>
      <c r="M31" s="26"/>
      <c r="P31" s="25"/>
    </row>
    <row r="32" spans="2:16" x14ac:dyDescent="0.25">
      <c r="G32" s="26"/>
      <c r="H32" s="26"/>
      <c r="I32" s="26"/>
      <c r="J32" s="26"/>
      <c r="K32" s="26"/>
      <c r="L32" s="26"/>
      <c r="M32" s="26"/>
      <c r="P32" s="25"/>
    </row>
    <row r="33" spans="1:18" x14ac:dyDescent="0.25">
      <c r="G33" s="26"/>
      <c r="H33" s="26"/>
      <c r="I33" s="26"/>
      <c r="J33" s="26"/>
      <c r="K33" s="26"/>
      <c r="L33" s="26"/>
      <c r="M33" s="26"/>
      <c r="P33" s="25"/>
    </row>
    <row r="34" spans="1:18" x14ac:dyDescent="0.25">
      <c r="G34" s="26"/>
      <c r="H34" s="26"/>
      <c r="I34" s="26"/>
      <c r="J34" s="26"/>
      <c r="K34" s="26"/>
      <c r="L34" s="26"/>
      <c r="M34" s="26"/>
      <c r="P34" s="25"/>
    </row>
    <row r="35" spans="1:18" x14ac:dyDescent="0.25">
      <c r="G35" s="26"/>
      <c r="H35" s="26"/>
      <c r="I35" s="26"/>
      <c r="J35" s="26"/>
      <c r="K35" s="26"/>
      <c r="L35" s="26"/>
      <c r="M35" s="26"/>
      <c r="P35" s="25"/>
    </row>
    <row r="36" spans="1:18" x14ac:dyDescent="0.25">
      <c r="G36" s="26"/>
      <c r="H36" s="26"/>
      <c r="I36" s="26"/>
      <c r="J36" s="26"/>
      <c r="K36" s="26"/>
      <c r="L36" s="26"/>
      <c r="M36" s="26"/>
      <c r="P36" s="25"/>
    </row>
    <row r="37" spans="1:18" x14ac:dyDescent="0.25">
      <c r="G37" s="26"/>
      <c r="H37" s="26"/>
      <c r="I37" s="26"/>
      <c r="J37" s="26"/>
      <c r="K37" s="26"/>
      <c r="L37" s="26"/>
      <c r="M37" s="26"/>
      <c r="P37" s="25"/>
    </row>
    <row r="38" spans="1:18" x14ac:dyDescent="0.25">
      <c r="G38" s="26"/>
      <c r="H38" s="26"/>
      <c r="I38" s="26"/>
      <c r="J38" s="26"/>
      <c r="K38" s="26"/>
      <c r="L38" s="26"/>
      <c r="M38" s="26"/>
      <c r="P38" s="25"/>
    </row>
    <row r="39" spans="1:18" x14ac:dyDescent="0.25">
      <c r="G39" s="26"/>
      <c r="H39" s="26"/>
      <c r="I39" s="26"/>
      <c r="J39" s="26"/>
      <c r="K39" s="26"/>
      <c r="L39" s="26"/>
      <c r="M39" s="26"/>
      <c r="P39" s="25"/>
    </row>
    <row r="40" spans="1:18" x14ac:dyDescent="0.25">
      <c r="G40" s="26"/>
      <c r="H40" s="26"/>
      <c r="I40" s="26"/>
      <c r="J40" s="26"/>
      <c r="K40" s="26"/>
      <c r="L40" s="26"/>
      <c r="M40" s="26"/>
      <c r="P40" s="25"/>
    </row>
    <row r="41" spans="1:18" x14ac:dyDescent="0.25">
      <c r="J41" s="25"/>
      <c r="K41" s="25"/>
      <c r="L41" s="25"/>
      <c r="M41" s="25"/>
      <c r="N41" s="25"/>
    </row>
    <row r="42" spans="1:18" x14ac:dyDescent="0.25">
      <c r="G42" s="26"/>
      <c r="H42" s="26"/>
      <c r="I42" s="26"/>
      <c r="J42" s="26"/>
      <c r="K42" s="26"/>
    </row>
    <row r="47" spans="1:18" ht="52.5" customHeight="1" x14ac:dyDescent="0.25"/>
    <row r="48" spans="1:18" ht="19.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3"/>
      <c r="R48" s="33"/>
    </row>
    <row r="49" spans="1:18" ht="19.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3"/>
      <c r="R49" s="33"/>
    </row>
    <row r="50" spans="1:18" ht="19.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3"/>
      <c r="R50" s="33"/>
    </row>
    <row r="51" spans="1:18" ht="19.5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3"/>
      <c r="R51" s="33"/>
    </row>
    <row r="52" spans="1:18" ht="19.5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3"/>
      <c r="R52" s="33"/>
    </row>
    <row r="53" spans="1:18" ht="19.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3"/>
      <c r="R53" s="33"/>
    </row>
    <row r="54" spans="1:18" ht="19.5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3"/>
      <c r="R54" s="33"/>
    </row>
    <row r="55" spans="1:18" ht="19.5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3"/>
      <c r="R55" s="33"/>
    </row>
    <row r="56" spans="1:18" ht="19.5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3"/>
      <c r="R56" s="33"/>
    </row>
    <row r="57" spans="1:18" ht="19.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3"/>
      <c r="R57" s="33"/>
    </row>
    <row r="58" spans="1:18" ht="19.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3"/>
      <c r="R58" s="33"/>
    </row>
    <row r="59" spans="1:18" ht="19.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3"/>
      <c r="R59" s="33"/>
    </row>
    <row r="60" spans="1:18" ht="19.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3"/>
      <c r="R60" s="33"/>
    </row>
    <row r="61" spans="1:18" ht="19.5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3"/>
      <c r="R61" s="33"/>
    </row>
    <row r="62" spans="1:18" ht="19.5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3"/>
      <c r="R62" s="33"/>
    </row>
    <row r="63" spans="1:18" ht="19.5" customHeight="1" x14ac:dyDescent="0.25"/>
  </sheetData>
  <mergeCells count="4">
    <mergeCell ref="F2:N2"/>
    <mergeCell ref="F3:N3"/>
    <mergeCell ref="F4:N4"/>
    <mergeCell ref="A48:P62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4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Diana Paola Fajardo Carlos</cp:lastModifiedBy>
  <cp:revision/>
  <cp:lastPrinted>2024-01-22T19:06:17Z</cp:lastPrinted>
  <dcterms:created xsi:type="dcterms:W3CDTF">2022-05-08T18:03:14Z</dcterms:created>
  <dcterms:modified xsi:type="dcterms:W3CDTF">2024-05-03T23:41:34Z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