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5-URF 2023/BASES DE DATOS/EJECUCION CONTRACTUAL/"/>
    </mc:Choice>
  </mc:AlternateContent>
  <xr:revisionPtr revIDLastSave="43" documentId="11_621D5D95F10CA77CEAD486245986E4F38A1E988A" xr6:coauthVersionLast="47" xr6:coauthVersionMax="47" xr10:uidLastSave="{C3F43193-B19A-4A99-8EEB-1C84F6559638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6" i="2"/>
  <c r="H4" i="2"/>
  <c r="H3" i="2"/>
  <c r="G13" i="2"/>
  <c r="G14" i="2"/>
  <c r="F6" i="2"/>
  <c r="H2" i="2"/>
  <c r="F3" i="2" l="1"/>
  <c r="G12" i="2"/>
  <c r="G11" i="2"/>
  <c r="G10" i="2"/>
  <c r="H9" i="2"/>
  <c r="G8" i="2" l="1"/>
  <c r="G7" i="2"/>
  <c r="G9" i="2"/>
  <c r="G6" i="2" l="1"/>
  <c r="G5" i="2"/>
  <c r="G4" i="2"/>
  <c r="G3" i="2"/>
  <c r="G2" i="2"/>
</calcChain>
</file>

<file path=xl/sharedStrings.xml><?xml version="1.0" encoding="utf-8"?>
<sst xmlns="http://schemas.openxmlformats.org/spreadsheetml/2006/main" count="89" uniqueCount="69">
  <si>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</si>
  <si>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</si>
  <si>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</si>
  <si>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</si>
  <si>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</si>
  <si>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</si>
  <si>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</si>
  <si>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</si>
  <si>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</si>
  <si>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</si>
  <si>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</si>
  <si>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Contrato de prestación de servicios 001 de 2023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</si>
  <si>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</si>
  <si>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</si>
  <si>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</si>
  <si>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</si>
  <si>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https://community.secop.gov.co/Public/Tendering/OpportunityDetail/Index?noticeUID=CO1.NTC.3841751&amp;isFromPublicArea=True&amp;isModal=False</t>
  </si>
  <si>
    <t>Contrato 002 de 2023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</si>
  <si>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</si>
  <si>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SUBATOURS SAS</t>
  </si>
  <si>
    <t>Otrosí No. 2 adición / Otrosí aclaratorio No. 1</t>
  </si>
  <si>
    <t>Mínima Cuantía</t>
  </si>
  <si>
    <t>https://community.secop.gov.co/Public/Tendering/OpportunityDetail/Index?noticeUID=CO1.NTC.3856020&amp;isFromPublicArea=True&amp;isModal=False</t>
  </si>
  <si>
    <t>Contrato 003 de 2023</t>
  </si>
  <si>
    <t>Suministro de combustible con sistema de control en EDS ubicadas en Bogotá D.C., para el 
parque automotor de la Unidad Administrativa Especial, Unidad de Proyección Normativa y
Estudios de Regulación Financiera -URF</t>
  </si>
  <si>
    <t>DISTRACOM SA</t>
  </si>
  <si>
    <t>https://community.secop.gov.co/Public/Tendering/OpportunityDetail/Index?noticeUID=CO1.NTC.3855851&amp;isFromPublicArea=True&amp;isModal=False</t>
  </si>
  <si>
    <t>Contrato de prestación de servicios 004 de 2023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</si>
  <si>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</si>
  <si>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 xml:space="preserve">CENTRO 
NACIONAL PARA 
EL DESARROLLO 
DE LA 
ADMINISTRACIÓN 
PÚBLICA S.A.S.
</t>
  </si>
  <si>
    <t>Otrosì No. 1 adición</t>
  </si>
  <si>
    <t>https://community.secop.gov.co/Public/Tendering/OpportunityDetail/Index?noticeUID=CO1.NTC.4072365&amp;isFromPublicArea=True&amp;isModal=False</t>
  </si>
  <si>
    <t>Contrato 005 de 2023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</si>
  <si>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</si>
  <si>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>UNIÓN TEMPORAL CONSEPAR - TECNI JJ 2</t>
  </si>
  <si>
    <t>https://community.secop.gov.co/Public/Tendering/OpportunityDetail/Index?noticeUID=CO1.NTC.4032336&amp;isFromPublicArea=True&amp;isModal=False</t>
  </si>
  <si>
    <t>Contrato de prestación de servicios 006 de 2023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</si>
  <si>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</si>
  <si>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 xml:space="preserve">CAJA DE COMPENSACIÓN FAMILIAR COMPENSAR
</t>
  </si>
  <si>
    <t>Otrosí aclaratorio No. 1</t>
  </si>
  <si>
    <t>https://community.secop.gov.co/Public/Tendering/ContractNoticePhases/View?PPI=CO1.PPI.24375400&amp;isFromPublicArea=True&amp;isModal=False</t>
  </si>
  <si>
    <t>Contrato 007 de 2023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</si>
  <si>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</si>
  <si>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>LA PREVISORA S.A. COMPAÑÍA DE SEGUROS</t>
  </si>
  <si>
    <t>https://community.secop.gov.co/Public/Tendering/ContractNoticePhases/View?PPI=CO1.PPI.24800377&amp;isFromPublicArea=True&amp;isModal=False</t>
  </si>
  <si>
    <t>Orden de compra 110274</t>
  </si>
  <si>
    <t>Adquisición de elementos de papelería y de equipamiento para la brigada de emergencia de la Unidad Administrativa Especial, Unidad de Proyección Normativa y Estudios de Regulación Financiera - URF.</t>
  </si>
  <si>
    <t>PANAMERICANA LIBRERÍA Y PAPELERÍA S.A.</t>
  </si>
  <si>
    <t>Mínima Cuantía - TVEC</t>
  </si>
  <si>
    <t>https://www.colombiacompra.gov.co/tienda-virtual-del-estado-colombiano/ordenes-compra/110274</t>
  </si>
  <si>
    <t>Contrato 008 de 2023</t>
  </si>
  <si>
    <t>Suministro de dotación para dos (2) servidores públicos del nivel asistencial y técnico administrativo de la Unidad Administrativa Especial, Unidad de Proyección Normativa y Estudios de Regulación Financiera – URF.</t>
  </si>
  <si>
    <t>C.I. MORASU S.A.S</t>
  </si>
  <si>
    <t>https://community.secop.gov.co/Public/Tendering/OpportunityDetail/Index?noticeUID=CO1.NTC.4492859&amp;isFromPublicArea=True&amp;isModal=False</t>
  </si>
  <si>
    <t>Contrato de prestación de servicios 009 de 2023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</si>
  <si>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</si>
  <si>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FUNDACION UNIVERSIDAD EXTERNADO DE COLOMBIA</t>
  </si>
  <si>
    <t>https://community.secop.gov.co/Public/Tendering/ContractNoticePhases/View?PPI=CO1.PPI.26153509&amp;isFromPublicArea=True&amp;isModal=False</t>
  </si>
  <si>
    <t>Contrato 010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</si>
  <si>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</si>
  <si>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https://community.secop.gov.co/Public/Tendering/ContractNoticePhases/View?PPI=CO1.PPI.25311989&amp;isFromPublicArea=True&amp;isModal=False</t>
  </si>
  <si>
    <t>Otrosí No. 1 Reducción</t>
  </si>
  <si>
    <t>Contrato de prestación de servicios 011 de 2023</t>
  </si>
  <si>
    <t>Orden de compra 120486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</si>
  <si>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</si>
  <si>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Adquirir la renovación de licencias Adobe para la gestión del proceso de comunicaciones de la Unidad Administrativa Especial, Unidad de Proyección Normativa y Estudios de Regulación Financiera – URF.</t>
  </si>
  <si>
    <t>PENSEMOS S.A.</t>
  </si>
  <si>
    <t>https://community.secop.gov.co/Public/Tendering/ContractNoticePhases/View?PPI=CO1.PPI.28193214&amp;isFromPublicArea=True&amp;isModal=False</t>
  </si>
  <si>
    <t>https://www.colombiacompra.gov.co/tienda-virtual-del-estado-colombiano/ordenes-compra/120486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</si>
</sst>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6153509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4492859&amp;isFromPublicArea=True&amp;isModal=False" TargetMode="External"/><Relationship Id="rId1" Type="http://schemas.openxmlformats.org/officeDocument/2006/relationships/hyperlink" Target="https://www.colombiacompra.gov.co/tienda-virtual-del-estado-colombiano/ordenes-compra/110274" TargetMode="External"/><Relationship Id="rId6" Type="http://schemas.openxmlformats.org/officeDocument/2006/relationships/hyperlink" Target="https://www.colombiacompra.gov.co/tienda-virtual-del-estado-colombiano/ordenes-compra/120486" TargetMode="External"/><Relationship Id="rId5" Type="http://schemas.openxmlformats.org/officeDocument/2006/relationships/hyperlink" Target="https://community.secop.gov.co/Public/Tendering/ContractNoticePhases/View?PPI=CO1.PPI.28193214&amp;isFromPublicArea=True&amp;isModal=False" TargetMode="External"/><Relationship Id="rId4" Type="http://schemas.openxmlformats.org/officeDocument/2006/relationships/hyperlink" Target="https://community.secop.gov.co/Public/Tendering/ContractNoticePhases/View?PPI=CO1.PPI.253119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pane ySplit="1" topLeftCell="A8" activePane="bottomLeft" state="frozen"/>
      <selection pane="bottomLeft" activeCell="C13" sqref="C13"/>
    </sheetView>
  </sheetViews>
  <sheetFormatPr baseColWidth="10" defaultColWidth="11.42578125" defaultRowHeight="12.75" x14ac:dyDescent="0.2"/>
  <cols>
    <col min="1" max="1" width="42.28515625" style="5" customWidth="1"/>
    <col min="2" max="2" width="52.28515625" style="5" customWidth="1"/>
    <col min="3" max="3" width="19.7109375" style="5" customWidth="1"/>
    <col min="4" max="4" width="18.42578125" style="5" customWidth="1"/>
    <col min="5" max="5" width="18.140625" style="5" customWidth="1"/>
    <col min="6" max="6" width="16.85546875" style="13" customWidth="1"/>
    <col min="7" max="7" width="16.5703125" style="7" customWidth="1"/>
    <col min="8" max="8" width="15" style="15" customWidth="1"/>
    <col min="9" max="9" width="17.85546875" style="5" customWidth="1"/>
    <col min="10" max="10" width="20.28515625" style="5" customWidth="1"/>
    <col min="11" max="11" width="76.28515625" style="5" customWidth="1"/>
    <col min="12" max="16384" width="11.42578125" style="5"/>
  </cols>
  <sheetData>
    <row r="1" spans="1:12" s="12" customFormat="1" ht="38.2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4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11"/>
    </row>
    <row r="2" spans="1:12" ht="83.25" customHeight="1" x14ac:dyDescent="0.2">
      <c r="A2" s="16" t="s">
        <v>11</v>
      </c>
      <c r="B2" s="16" t="s">
        <v>12</v>
      </c>
      <c r="C2" s="16" t="s">
        <v>13</v>
      </c>
      <c r="D2" s="18">
        <v>44963</v>
      </c>
      <c r="E2" s="19">
        <v>45291</v>
      </c>
      <c r="F2" s="20">
        <v>26775000</v>
      </c>
      <c r="G2" s="14">
        <f>(H2*100%)/F2</f>
        <v>0.75</v>
      </c>
      <c r="H2" s="3">
        <f>20081250</f>
        <v>20081250</v>
      </c>
      <c r="I2" s="6" t="s">
        <v>14</v>
      </c>
      <c r="J2" s="6" t="s">
        <v>15</v>
      </c>
      <c r="K2" s="1" t="s">
        <v>16</v>
      </c>
    </row>
    <row r="3" spans="1:12" ht="76.5" x14ac:dyDescent="0.2">
      <c r="A3" s="16" t="s">
        <v>17</v>
      </c>
      <c r="B3" s="16" t="s">
        <v>18</v>
      </c>
      <c r="C3" s="16" t="s">
        <v>19</v>
      </c>
      <c r="D3" s="18">
        <v>44971</v>
      </c>
      <c r="E3" s="19">
        <v>45291</v>
      </c>
      <c r="F3" s="20">
        <f>25000000+7694300</f>
        <v>32694300</v>
      </c>
      <c r="G3" s="14">
        <f>(H3*100%)/F3</f>
        <v>0.99640417442795837</v>
      </c>
      <c r="H3" s="3">
        <f>903585+4849955+6369758+1278093+737463+10684316+2695392+3074649+897273+1086253</f>
        <v>32576737</v>
      </c>
      <c r="I3" s="2" t="s">
        <v>20</v>
      </c>
      <c r="J3" s="2" t="s">
        <v>21</v>
      </c>
      <c r="K3" s="1" t="s">
        <v>22</v>
      </c>
    </row>
    <row r="4" spans="1:12" ht="63.75" x14ac:dyDescent="0.2">
      <c r="A4" s="16" t="s">
        <v>23</v>
      </c>
      <c r="B4" s="16" t="s">
        <v>24</v>
      </c>
      <c r="C4" s="16" t="s">
        <v>25</v>
      </c>
      <c r="D4" s="18">
        <v>44973</v>
      </c>
      <c r="E4" s="19">
        <v>45291</v>
      </c>
      <c r="F4" s="20">
        <v>8000000</v>
      </c>
      <c r="G4" s="14">
        <f>(H4*100%)/F4</f>
        <v>0.85707820124999989</v>
      </c>
      <c r="H4" s="3">
        <f>339520+120000+152808+176467+537475+437274+81262.7+179792.38+607696.05+401459+188328+644472.4+455767.73+553676.08+536079.52+327861.75+554001+562685</f>
        <v>6856625.6099999994</v>
      </c>
      <c r="I4" s="6" t="s">
        <v>14</v>
      </c>
      <c r="J4" s="2" t="s">
        <v>21</v>
      </c>
      <c r="K4" s="1" t="s">
        <v>26</v>
      </c>
    </row>
    <row r="5" spans="1:12" ht="89.25" x14ac:dyDescent="0.2">
      <c r="A5" s="16" t="s">
        <v>27</v>
      </c>
      <c r="B5" s="16" t="s">
        <v>28</v>
      </c>
      <c r="C5" s="16" t="s">
        <v>29</v>
      </c>
      <c r="D5" s="18">
        <v>44991</v>
      </c>
      <c r="E5" s="19">
        <v>45280</v>
      </c>
      <c r="F5" s="20">
        <v>12110700</v>
      </c>
      <c r="G5" s="14">
        <f t="shared" ref="G5:G14" si="0">(H5*100%)/F5</f>
        <v>1</v>
      </c>
      <c r="H5" s="17">
        <v>12110700</v>
      </c>
      <c r="I5" s="6" t="s">
        <v>30</v>
      </c>
      <c r="J5" s="2" t="s">
        <v>15</v>
      </c>
      <c r="K5" s="1" t="s">
        <v>31</v>
      </c>
    </row>
    <row r="6" spans="1:12" ht="76.5" x14ac:dyDescent="0.2">
      <c r="A6" s="16" t="s">
        <v>32</v>
      </c>
      <c r="B6" s="16" t="s">
        <v>33</v>
      </c>
      <c r="C6" s="16" t="s">
        <v>34</v>
      </c>
      <c r="D6" s="18">
        <v>45006</v>
      </c>
      <c r="E6" s="19">
        <v>45291</v>
      </c>
      <c r="F6" s="20">
        <f>18000000-3000000</f>
        <v>15000000</v>
      </c>
      <c r="G6" s="14">
        <f t="shared" si="0"/>
        <v>0.92960952399999996</v>
      </c>
      <c r="H6" s="3">
        <f>423642+361760+389183.55+132883.73+297103.99+8522049.59+3817520</f>
        <v>13944142.859999999</v>
      </c>
      <c r="I6" s="6" t="s">
        <v>61</v>
      </c>
      <c r="J6" s="6" t="s">
        <v>21</v>
      </c>
      <c r="K6" s="1" t="s">
        <v>35</v>
      </c>
    </row>
    <row r="7" spans="1:12" ht="63.75" x14ac:dyDescent="0.2">
      <c r="A7" s="16" t="s">
        <v>36</v>
      </c>
      <c r="B7" s="16" t="s">
        <v>37</v>
      </c>
      <c r="C7" s="16" t="s">
        <v>38</v>
      </c>
      <c r="D7" s="18">
        <v>45044</v>
      </c>
      <c r="E7" s="19">
        <v>45291</v>
      </c>
      <c r="F7" s="21">
        <v>59446000</v>
      </c>
      <c r="G7" s="14">
        <f t="shared" si="0"/>
        <v>0.9920775157285604</v>
      </c>
      <c r="H7" s="3">
        <v>58975040</v>
      </c>
      <c r="I7" s="2" t="s">
        <v>39</v>
      </c>
      <c r="J7" s="2" t="s">
        <v>15</v>
      </c>
      <c r="K7" s="1" t="s">
        <v>40</v>
      </c>
    </row>
    <row r="8" spans="1:12" ht="89.25" x14ac:dyDescent="0.2">
      <c r="A8" s="16" t="s">
        <v>41</v>
      </c>
      <c r="B8" s="16" t="s">
        <v>42</v>
      </c>
      <c r="C8" s="16" t="s">
        <v>43</v>
      </c>
      <c r="D8" s="18">
        <v>45063</v>
      </c>
      <c r="E8" s="19">
        <v>45447</v>
      </c>
      <c r="F8" s="21">
        <v>27999827</v>
      </c>
      <c r="G8" s="14">
        <f t="shared" si="0"/>
        <v>1</v>
      </c>
      <c r="H8" s="3">
        <v>27999827</v>
      </c>
      <c r="I8" s="6" t="s">
        <v>14</v>
      </c>
      <c r="J8" s="6" t="s">
        <v>21</v>
      </c>
      <c r="K8" s="1" t="s">
        <v>44</v>
      </c>
    </row>
    <row r="9" spans="1:12" ht="51" x14ac:dyDescent="0.2">
      <c r="A9" s="16" t="s">
        <v>45</v>
      </c>
      <c r="B9" s="16" t="s">
        <v>46</v>
      </c>
      <c r="C9" s="16" t="s">
        <v>47</v>
      </c>
      <c r="D9" s="18">
        <v>45086</v>
      </c>
      <c r="E9" s="19">
        <v>45135</v>
      </c>
      <c r="F9" s="21">
        <v>1549751</v>
      </c>
      <c r="G9" s="14">
        <f t="shared" si="0"/>
        <v>0.99999483788040788</v>
      </c>
      <c r="H9" s="3">
        <f>574538+975205</f>
        <v>1549743</v>
      </c>
      <c r="I9" s="6" t="s">
        <v>14</v>
      </c>
      <c r="J9" s="6" t="s">
        <v>48</v>
      </c>
      <c r="K9" s="1" t="s">
        <v>49</v>
      </c>
    </row>
    <row r="10" spans="1:12" ht="51" x14ac:dyDescent="0.2">
      <c r="A10" s="16" t="s">
        <v>50</v>
      </c>
      <c r="B10" s="16" t="s">
        <v>51</v>
      </c>
      <c r="C10" s="22" t="s">
        <v>52</v>
      </c>
      <c r="D10" s="18">
        <v>45086</v>
      </c>
      <c r="E10" s="19">
        <v>45280</v>
      </c>
      <c r="F10" s="21">
        <v>3807000</v>
      </c>
      <c r="G10" s="14">
        <f t="shared" si="0"/>
        <v>1</v>
      </c>
      <c r="H10" s="3">
        <f>1269000+1269000+1269000</f>
        <v>3807000</v>
      </c>
      <c r="I10" s="6" t="s">
        <v>14</v>
      </c>
      <c r="J10" s="6" t="s">
        <v>21</v>
      </c>
      <c r="K10" s="23" t="s">
        <v>53</v>
      </c>
    </row>
    <row r="11" spans="1:12" ht="76.5" x14ac:dyDescent="0.2">
      <c r="A11" s="16" t="s">
        <v>54</v>
      </c>
      <c r="B11" s="16" t="s">
        <v>55</v>
      </c>
      <c r="C11" s="16" t="s">
        <v>56</v>
      </c>
      <c r="D11" s="18">
        <v>45135</v>
      </c>
      <c r="E11" s="19">
        <v>45250</v>
      </c>
      <c r="F11" s="21">
        <v>12000000</v>
      </c>
      <c r="G11" s="14">
        <f t="shared" si="0"/>
        <v>1</v>
      </c>
      <c r="H11" s="3">
        <v>12000000</v>
      </c>
      <c r="I11" s="6" t="s">
        <v>14</v>
      </c>
      <c r="J11" s="2" t="s">
        <v>15</v>
      </c>
      <c r="K11" s="23" t="s">
        <v>57</v>
      </c>
    </row>
    <row r="12" spans="1:12" ht="76.5" x14ac:dyDescent="0.2">
      <c r="A12" s="16" t="s">
        <v>58</v>
      </c>
      <c r="B12" s="16" t="s">
        <v>59</v>
      </c>
      <c r="C12" s="16" t="s">
        <v>43</v>
      </c>
      <c r="D12" s="18">
        <v>45125</v>
      </c>
      <c r="E12" s="19">
        <v>45137</v>
      </c>
      <c r="F12" s="21">
        <v>1966200</v>
      </c>
      <c r="G12" s="14">
        <f t="shared" si="0"/>
        <v>1</v>
      </c>
      <c r="H12" s="3">
        <v>1966200</v>
      </c>
      <c r="I12" s="6" t="s">
        <v>14</v>
      </c>
      <c r="J12" s="6" t="s">
        <v>21</v>
      </c>
      <c r="K12" s="23" t="s">
        <v>60</v>
      </c>
    </row>
    <row r="13" spans="1:12" ht="89.25" x14ac:dyDescent="0.2">
      <c r="A13" s="16" t="s">
        <v>62</v>
      </c>
      <c r="B13" s="16" t="s">
        <v>64</v>
      </c>
      <c r="C13" s="16" t="s">
        <v>66</v>
      </c>
      <c r="D13" s="18">
        <v>45244</v>
      </c>
      <c r="E13" s="19">
        <v>45609</v>
      </c>
      <c r="F13" s="21">
        <v>26788563</v>
      </c>
      <c r="G13" s="14">
        <f t="shared" si="0"/>
        <v>1</v>
      </c>
      <c r="H13" s="3">
        <v>26788563</v>
      </c>
      <c r="I13" s="6" t="s">
        <v>14</v>
      </c>
      <c r="J13" s="2" t="s">
        <v>15</v>
      </c>
      <c r="K13" s="1" t="s">
        <v>67</v>
      </c>
    </row>
    <row r="14" spans="1:12" ht="51" x14ac:dyDescent="0.2">
      <c r="A14" s="16" t="s">
        <v>63</v>
      </c>
      <c r="B14" s="16" t="s">
        <v>65</v>
      </c>
      <c r="C14" s="16" t="s">
        <v>47</v>
      </c>
      <c r="D14" s="18">
        <v>45264</v>
      </c>
      <c r="E14" s="19">
        <v>45280</v>
      </c>
      <c r="F14" s="21">
        <v>6945200</v>
      </c>
      <c r="G14" s="14">
        <f t="shared" si="0"/>
        <v>1</v>
      </c>
      <c r="H14" s="3">
        <v>6945200</v>
      </c>
      <c r="I14" s="6" t="s">
        <v>14</v>
      </c>
      <c r="J14" s="6" t="s">
        <v>48</v>
      </c>
      <c r="K14" s="1" t="s">
        <v>68</v>
      </c>
    </row>
  </sheetData>
  <sortState xmlns:xlrd2="http://schemas.microsoft.com/office/spreadsheetml/2017/richdata2" ref="A2:J5">
    <sortCondition ref="A1:A5"/>
  </sortState>
  <hyperlinks>
    <hyperlink ref="K9" r:id="rId1" xr:uid="{00000000-0004-0000-0000-000000000000}"/>
    <hyperlink ref="K10" r:id="rId2" xr:uid="{00000000-0004-0000-0000-000001000000}"/>
    <hyperlink ref="K11" r:id="rId3" xr:uid="{00000000-0004-0000-0000-000002000000}"/>
    <hyperlink ref="K12" r:id="rId4" xr:uid="{00000000-0004-0000-0000-000003000000}"/>
    <hyperlink ref="K13" r:id="rId5" xr:uid="{ADB47F9F-6F89-402C-99CB-0C987013D8DF}"/>
    <hyperlink ref="K14" r:id="rId6" xr:uid="{B0B1A459-6D57-4D63-83D4-8710E7B0A70C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2024-01-15T21:53:11Z</dcterms:modified>
  <cp:category/>
  <cp:contentStatus/>
</cp:coreProperties>
</file>