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5-URF 2023/BASES DE DATOS/EJECUCION CONTRACTUAL/"/>
    </mc:Choice>
  </mc:AlternateContent>
  <xr:revisionPtr revIDLastSave="10" documentId="11_621D5D95F10CA77CEAD486245986E4F38A1E988A" xr6:coauthVersionLast="47" xr6:coauthVersionMax="47" xr10:uidLastSave="{38AAE778-C499-4A73-970B-018F200D47FF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4" i="2"/>
  <c r="H3" i="2"/>
  <c r="H2" i="2"/>
  <c r="H10" i="2" l="1"/>
  <c r="F3" i="2" l="1"/>
  <c r="G12" i="2"/>
  <c r="G11" i="2"/>
  <c r="G10" i="2"/>
  <c r="H9" i="2"/>
  <c r="G8" i="2" l="1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<sst xmlns="http://schemas.openxmlformats.org/spreadsheetml/2006/main" count="77" uniqueCount="61">
  <si>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</si>
  <si>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</si>
  <si>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</si>
  <si>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</si>
  <si>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</si>
  <si>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</si>
  <si>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</si>
  <si>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</si>
  <si>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</si>
  <si>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</si>
  <si>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</si>
  <si>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</si>
  <si>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</si>
  <si>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</si>
  <si>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</si>
  <si>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</si>
  <si>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</si>
  <si>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</si>
  <si>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</si>
  <si>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</si>
  <si>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No. 2 adición / 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</si>
  <si>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</si>
  <si>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</si>
  <si>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</si>
  <si>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</si>
  <si>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</si>
  <si>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</si>
  <si>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</si>
  <si>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</si>
  <si>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</si>
  <si>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Otrosì No. 1 adición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</si>
  <si>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</si>
  <si>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</si>
  <si>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</si>
  <si>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</si>
  <si>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</si>
  <si>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</si>
  <si>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</si>
  <si>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</si>
  <si>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Otrosí aclaratorio No. 1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</si>
  <si>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</si>
  <si>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</si>
  <si>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</si>
  <si>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</si>
  <si>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</si>
  <si>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</si>
  <si>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</si>
  <si>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</si>
  <si>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</si>
  <si>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</si>
  <si>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</si>
  <si>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</si>
  <si>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</si>
  <si>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</si>
  <si>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</si>
  <si>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</si>
  <si>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FUNDACION UNIVERSIDAD EXTERNADO DE COLOMBIA</t>
  </si>
  <si>
    <t>https://community.secop.gov.co/Public/Tendering/ContractNoticePhases/View?PPI=CO1.PPI.26153509&amp;isFromPublicArea=True&amp;isModal=False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</si>
  <si>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</si>
  <si>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</si>
  <si>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https://community.secop.gov.co/Public/Tendering/ContractNoticePhases/View?PPI=CO1.PPI.25311989&amp;isFromPublicArea=True&amp;isModal=False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</si>
</sst>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pane ySplit="1" topLeftCell="A6" activePane="bottomLeft" state="frozen"/>
      <selection pane="bottomLeft" activeCell="H7" sqref="H7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0.75</v>
      </c>
      <c r="H2" s="3">
        <f>20081250</f>
        <v>20081250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0.84169295565282021</v>
      </c>
      <c r="H3" s="3">
        <f>903585+4849955+6369758+1278093+737463+10684316+2695392</f>
        <v>27518562</v>
      </c>
      <c r="I3" s="2" t="s">
        <v>20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0.60949979249999997</v>
      </c>
      <c r="H4" s="3">
        <f>339520+120000+152808+176467+537475+437274+81262.7+179792.38+607696.05+401459+188328+644472.4+455767.73+553676.08</f>
        <v>4875998.34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12110700</v>
      </c>
      <c r="G5" s="14">
        <f t="shared" ref="G5:G12" si="0">(H5*100%)/F5</f>
        <v>1</v>
      </c>
      <c r="H5" s="17">
        <v>12110700</v>
      </c>
      <c r="I5" s="6" t="s">
        <v>30</v>
      </c>
      <c r="J5" s="2" t="s">
        <v>15</v>
      </c>
      <c r="K5" s="1" t="s">
        <v>31</v>
      </c>
    </row>
    <row r="6" spans="1:12" ht="76.5" x14ac:dyDescent="0.2">
      <c r="A6" s="16" t="s">
        <v>32</v>
      </c>
      <c r="B6" s="16" t="s">
        <v>33</v>
      </c>
      <c r="C6" s="16" t="s">
        <v>34</v>
      </c>
      <c r="D6" s="18">
        <v>45006</v>
      </c>
      <c r="E6" s="19">
        <v>45291</v>
      </c>
      <c r="F6" s="20">
        <v>18000000</v>
      </c>
      <c r="G6" s="14">
        <f t="shared" si="0"/>
        <v>8.9142959444444447E-2</v>
      </c>
      <c r="H6" s="3">
        <f>423642+361760+389183.55+132883.73+297103.99</f>
        <v>1604573.27</v>
      </c>
      <c r="I6" s="6" t="s">
        <v>14</v>
      </c>
      <c r="J6" s="6" t="s">
        <v>21</v>
      </c>
      <c r="K6" s="1" t="s">
        <v>35</v>
      </c>
    </row>
    <row r="7" spans="1:12" ht="63.75" x14ac:dyDescent="0.2">
      <c r="A7" s="16" t="s">
        <v>36</v>
      </c>
      <c r="B7" s="16" t="s">
        <v>37</v>
      </c>
      <c r="C7" s="16" t="s">
        <v>38</v>
      </c>
      <c r="D7" s="18">
        <v>45044</v>
      </c>
      <c r="E7" s="19">
        <v>45291</v>
      </c>
      <c r="F7" s="21">
        <v>59446000</v>
      </c>
      <c r="G7" s="14">
        <f t="shared" si="0"/>
        <v>0.36577591427514045</v>
      </c>
      <c r="H7" s="3">
        <v>21743915</v>
      </c>
      <c r="I7" s="2" t="s">
        <v>39</v>
      </c>
      <c r="J7" s="2" t="s">
        <v>15</v>
      </c>
      <c r="K7" s="1" t="s">
        <v>40</v>
      </c>
    </row>
    <row r="8" spans="1:12" ht="89.25" x14ac:dyDescent="0.2">
      <c r="A8" s="16" t="s">
        <v>41</v>
      </c>
      <c r="B8" s="16" t="s">
        <v>42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44</v>
      </c>
    </row>
    <row r="9" spans="1:12" ht="51" x14ac:dyDescent="0.2">
      <c r="A9" s="16" t="s">
        <v>45</v>
      </c>
      <c r="B9" s="16" t="s">
        <v>46</v>
      </c>
      <c r="C9" s="16" t="s">
        <v>47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48</v>
      </c>
      <c r="K9" s="1" t="s">
        <v>49</v>
      </c>
    </row>
    <row r="10" spans="1:12" ht="51" x14ac:dyDescent="0.2">
      <c r="A10" s="16" t="s">
        <v>50</v>
      </c>
      <c r="B10" s="16" t="s">
        <v>51</v>
      </c>
      <c r="C10" s="22" t="s">
        <v>52</v>
      </c>
      <c r="D10" s="18">
        <v>45086</v>
      </c>
      <c r="E10" s="19">
        <v>45280</v>
      </c>
      <c r="F10" s="21">
        <v>3807000</v>
      </c>
      <c r="G10" s="14">
        <f t="shared" si="0"/>
        <v>0.66666666666666663</v>
      </c>
      <c r="H10" s="3">
        <f>1269000+1269000</f>
        <v>2538000</v>
      </c>
      <c r="I10" s="6" t="s">
        <v>14</v>
      </c>
      <c r="J10" s="6" t="s">
        <v>21</v>
      </c>
      <c r="K10" s="23" t="s">
        <v>53</v>
      </c>
    </row>
    <row r="11" spans="1:12" ht="76.5" x14ac:dyDescent="0.2">
      <c r="A11" s="16" t="s">
        <v>54</v>
      </c>
      <c r="B11" s="16" t="s">
        <v>55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1</v>
      </c>
      <c r="H11" s="3">
        <v>12000000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58</v>
      </c>
      <c r="B12" s="16" t="s">
        <v>59</v>
      </c>
      <c r="C12" s="16" t="s">
        <v>43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60</v>
      </c>
    </row>
  </sheetData>
  <sortState xmlns:xlrd2="http://schemas.microsoft.com/office/spreadsheetml/2017/richdata2" ref="A2:J5">
    <sortCondition ref="A1:A5"/>
  </sortState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2023-11-10T22:57:17Z</dcterms:modified>
  <cp:category/>
  <cp:contentStatus/>
</cp:coreProperties>
</file>