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DE0A6067-2433-494A-8F9F-2601269F7BDC}" xr6:coauthVersionLast="47" xr6:coauthVersionMax="47" xr10:uidLastSave="{00000000-0000-0000-0000-000000000000}"/>
  <bookViews>
    <workbookView xWindow="-120" yWindow="-120" windowWidth="24240" windowHeight="13140" xr2:uid="{10F5430A-DEE3-4B8E-A6B3-441D837A95AF}"/>
  </bookViews>
  <sheets>
    <sheet name="EjecucionPresupuestaAgre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M15" i="1"/>
  <c r="O14" i="1"/>
  <c r="M14" i="1"/>
  <c r="Q13" i="1"/>
  <c r="P13" i="1"/>
  <c r="N13" i="1"/>
  <c r="O13" i="1" s="1"/>
  <c r="L13" i="1"/>
  <c r="M13" i="1" s="1"/>
  <c r="K13" i="1"/>
  <c r="J13" i="1"/>
  <c r="I13" i="1"/>
  <c r="I16" i="1" s="1"/>
  <c r="H13" i="1"/>
  <c r="G13" i="1"/>
  <c r="F13" i="1"/>
  <c r="E13" i="1"/>
  <c r="E16" i="1" s="1"/>
  <c r="O12" i="1"/>
  <c r="M12" i="1"/>
  <c r="Q11" i="1"/>
  <c r="P11" i="1"/>
  <c r="O11" i="1"/>
  <c r="N11" i="1"/>
  <c r="L11" i="1"/>
  <c r="M11" i="1" s="1"/>
  <c r="K11" i="1"/>
  <c r="J11" i="1"/>
  <c r="I11" i="1"/>
  <c r="H11" i="1"/>
  <c r="G11" i="1"/>
  <c r="F11" i="1"/>
  <c r="E11" i="1"/>
  <c r="O10" i="1"/>
  <c r="M10" i="1"/>
  <c r="Q9" i="1"/>
  <c r="P9" i="1"/>
  <c r="N9" i="1"/>
  <c r="L9" i="1"/>
  <c r="L16" i="1" s="1"/>
  <c r="M16" i="1" s="1"/>
  <c r="K9" i="1"/>
  <c r="J9" i="1"/>
  <c r="G9" i="1"/>
  <c r="H9" i="1" s="1"/>
  <c r="H16" i="1" s="1"/>
  <c r="F9" i="1"/>
  <c r="E9" i="1"/>
  <c r="O8" i="1"/>
  <c r="M8" i="1"/>
  <c r="O7" i="1"/>
  <c r="M7" i="1"/>
  <c r="O6" i="1"/>
  <c r="M6" i="1"/>
  <c r="Q5" i="1"/>
  <c r="Q16" i="1" s="1"/>
  <c r="P5" i="1"/>
  <c r="P16" i="1" s="1"/>
  <c r="N5" i="1"/>
  <c r="N16" i="1" s="1"/>
  <c r="L5" i="1"/>
  <c r="M5" i="1" s="1"/>
  <c r="K5" i="1"/>
  <c r="K16" i="1" s="1"/>
  <c r="J5" i="1"/>
  <c r="J16" i="1" s="1"/>
  <c r="I5" i="1"/>
  <c r="H5" i="1"/>
  <c r="G5" i="1"/>
  <c r="F5" i="1"/>
  <c r="F16" i="1" s="1"/>
  <c r="E5" i="1"/>
  <c r="G16" i="1" l="1"/>
  <c r="O5" i="1"/>
  <c r="O16" i="1"/>
  <c r="M9" i="1"/>
  <c r="O9" i="1"/>
</calcChain>
</file>

<file path=xl/sharedStrings.xml><?xml version="1.0" encoding="utf-8"?>
<sst xmlns="http://schemas.openxmlformats.org/spreadsheetml/2006/main" count="136" uniqueCount="46">
  <si>
    <t>Año Fiscal:</t>
  </si>
  <si>
    <t/>
  </si>
  <si>
    <t>Vigencia:</t>
  </si>
  <si>
    <t>Actual</t>
  </si>
  <si>
    <t>UNIDAD ADMINISTRATIVA ESPECIAL UNIDAD DE PROYECCIÓN NORMATIVA Y ESTUDIOS DE REGULACIÓN FINANCIERA – URF</t>
  </si>
  <si>
    <t>Periodo:</t>
  </si>
  <si>
    <t>Enero - Septiembre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</si>
  <si>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</si>
  <si>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</si>
  <si>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</si>
  <si>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</si>
  <si>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</si>
  <si>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</si>
  <si>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</si>
  <si>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</si>
  <si>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</si>
  <si>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</si>
  <si>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</si>
  <si>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</si>
  <si>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% EJECUCIÓN</t>
  </si>
  <si>
    <t>OBLIGACION</t>
  </si>
  <si>
    <t>ORDEN PAGO</t>
  </si>
  <si>
    <t>PAGOS</t>
  </si>
  <si>
    <t>GASTOS DE PERSONAL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</si>
  <si>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</si>
  <si>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</si>
  <si>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</si>
  <si>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</si>
  <si>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</si>
  <si>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</si>
  <si>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</si>
  <si>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</si>
  <si>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Y SERVICIOS</t>
  </si>
  <si>
    <t>A-02</t>
  </si>
  <si>
    <t>ADQUISICIÓN DE BIENES  Y SERVICIOS</t>
  </si>
  <si>
    <t>TRANSFERENCIAS CORRIENTES</t>
  </si>
  <si>
    <t>A-03-04-02-012</t>
  </si>
  <si>
    <t>INCAPACIDADES Y LICENCIAS DE MATERNIDAD Y PATERNIDAD (NO DE PENSIONES)</t>
  </si>
  <si>
    <t>GASTOS POR TRIBUTOS, MULTAS, SANCIONES E INTERESES DE MORA</t>
  </si>
  <si>
    <t>A-08-01</t>
  </si>
  <si>
    <t>IMPUESTOS</t>
  </si>
  <si>
    <t>A-08-04-01</t>
  </si>
  <si>
    <t>11</t>
  </si>
  <si>
    <t>CUOTA DE FISCALIZACIÓN Y AUDITAJE</t>
  </si>
  <si>
    <t>TOTAL GASTOS DE FUNCIONAMIENTO</t>
  </si>
  <si>
    <r>
      <rPr>
        <b/>
        <sz val="14"/>
        <rFont val="Helvetica-Light"/>
        <family val="2"/>
      </rPr>
      <t>Gastos de Personal:</t>
    </r>
    <r>
      <rPr>
        <sz val="14"/>
        <rFont val="Helvetica-Light"/>
        <family val="2"/>
      </rPr>
      <t xml:space="preserve"> Representa los gastos asociados con el personal vinculado a la planta de la URF. La apropiación asignada: $6.197.000.000 valor comprometido: $ 4.354.760.774,00 para una ejecución del 70,27%, valor obligaciones: $ 4.354.760.774,00  para una ejecución del 70,27%.
</t>
    </r>
    <r>
      <rPr>
        <b/>
        <sz val="14"/>
        <rFont val="Helvetica-Light"/>
        <family val="2"/>
      </rPr>
      <t>Adquisición de Bienes y Servicios:</t>
    </r>
    <r>
      <rPr>
        <sz val="14"/>
        <rFont val="Helvetica-Light"/>
        <family val="2"/>
      </rPr>
      <t xml:space="preserve"> Representa los gastos asociados a la compra de bienes y a la contratación de servicios necesarios para el cumplimiento de las funciones de la URF. La apropiación asignada: $292.000.000  valor comprometido: $ 252.298.234,01 para una ejecución del 86,40%, valor obligaciones: $ 145.203.261,54 para una ejecución del 49,73%.
</t>
    </r>
    <r>
      <rPr>
        <b/>
        <sz val="14"/>
        <rFont val="Helvetica-Light"/>
        <family val="2"/>
      </rPr>
      <t>Transferencias Corrientes:</t>
    </r>
    <r>
      <rPr>
        <sz val="14"/>
        <rFont val="Helvetica-Light"/>
        <family val="2"/>
      </rPr>
      <t xml:space="preserve"> Representa los gastos a las incapacidades y licencias presentadas por los funcionarios de la URF. La apropiación asignada: $10.000.000, valor comprometido: $ 1.230.453,00  para una ejecución del 12,30%, valor obligaciones: $1.230.453,00  para una ejecución del 12,30%. 
</t>
    </r>
    <r>
      <rPr>
        <b/>
        <sz val="14"/>
        <rFont val="Helvetica-Light"/>
        <family val="2"/>
      </rPr>
      <t>Gastos por tributos, multas, sanciones e intereses de mora:</t>
    </r>
    <r>
      <rPr>
        <sz val="14"/>
        <rFont val="Helvetica-Light"/>
        <family val="2"/>
      </rPr>
      <t xml:space="preserve"> Representa los gastos que por mandato legal debe realizar la URF. La apropiación asignada: $21.000.000, valor comprometido: $ 4.877.450  para una ejecución del 23,23%, valor obligaciones: $4.877.450,00 para una ejecución del 23,23%.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</si>
</sst>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1240A]&quot;$&quot;\ #,##0.00;\(&quot;$&quot;\ #,##0.00\)"/>
    <numFmt numFmtId="166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  <font>
      <sz val="9"/>
      <color rgb="FF000000"/>
      <name val="Helvetica"/>
      <family val="3"/>
    </font>
    <font>
      <b/>
      <sz val="9"/>
      <color rgb="FF000000"/>
      <name val="Helvetica"/>
      <family val="3"/>
    </font>
    <font>
      <sz val="9"/>
      <name val="Helvetica"/>
      <family val="3"/>
    </font>
    <font>
      <sz val="14"/>
      <name val="Helvetica-Light"/>
      <family val="2"/>
    </font>
    <font>
      <b/>
      <sz val="14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164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1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6" fillId="0" borderId="1" xfId="0" applyNumberFormat="1" applyFont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5" fontId="6" fillId="0" borderId="1" xfId="2" applyNumberFormat="1" applyFont="1" applyBorder="1" applyAlignment="1">
      <alignment horizontal="right" vertical="center" wrapText="1" readingOrder="1"/>
    </xf>
    <xf numFmtId="10" fontId="3" fillId="3" borderId="6" xfId="1" applyNumberFormat="1" applyFont="1" applyFill="1" applyBorder="1" applyAlignment="1">
      <alignment horizontal="right" vertical="center" wrapText="1" readingOrder="1"/>
    </xf>
    <xf numFmtId="164" fontId="4" fillId="0" borderId="0" xfId="0" applyNumberFormat="1" applyFont="1"/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165" fontId="3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8" fillId="3" borderId="1" xfId="0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D8A45213-8F36-4213-A034-5EAB99E85B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204111</xdr:colOff>
      <xdr:row>0</xdr:row>
      <xdr:rowOff>95251</xdr:rowOff>
    </xdr:from>
    <xdr:to>
      <xdr:col>4</xdr:col>
      <xdr:colOff>1059907</xdr:colOff>
      <xdr:row>2</xdr:row>
      <xdr:rowOff>231168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AB542-AC6E-4739-ACA8-73A6FB85D3B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423436" y="95251"/>
          <a:ext cx="3675196" cy="7836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10C8-75E1-401E-9FB8-C23BA56C6ED9}">
  <dimension ref="A1:AB19"/>
  <sheetViews>
    <sheetView showGridLines="0" tabSelected="1" topLeftCell="A8" zoomScale="70" zoomScaleNormal="70" workbookViewId="0">
      <selection activeCell="A18" sqref="A18:R18"/>
    </sheetView>
  </sheetViews>
  <sheetFormatPr baseColWidth="10" defaultRowHeight="12" x14ac:dyDescent="0.2"/>
  <cols>
    <col min="1" max="1" width="16.28515625" style="28" customWidth="1"/>
    <col min="2" max="2" width="17" style="28" customWidth="1"/>
    <col min="3" max="3" width="8" style="28" customWidth="1"/>
    <col min="4" max="4" width="34.28515625" style="28" customWidth="1"/>
    <col min="5" max="5" width="26" style="28" customWidth="1"/>
    <col min="6" max="6" width="19.85546875" style="28" bestFit="1" customWidth="1"/>
    <col min="7" max="7" width="17.5703125" style="28" bestFit="1" customWidth="1"/>
    <col min="8" max="8" width="26.140625" style="28" bestFit="1" customWidth="1"/>
    <col min="9" max="9" width="18.85546875" style="28" bestFit="1" customWidth="1"/>
    <col min="10" max="10" width="26.42578125" style="28" bestFit="1" customWidth="1"/>
    <col min="11" max="11" width="21.140625" style="28" bestFit="1" customWidth="1"/>
    <col min="12" max="12" width="23.7109375" style="28" bestFit="1" customWidth="1"/>
    <col min="13" max="13" width="14.7109375" style="28" bestFit="1" customWidth="1"/>
    <col min="14" max="14" width="25.140625" style="28" bestFit="1" customWidth="1"/>
    <col min="15" max="15" width="14.7109375" style="28" bestFit="1" customWidth="1"/>
    <col min="16" max="17" width="25.140625" style="28" bestFit="1" customWidth="1"/>
    <col min="18" max="18" width="6.42578125" style="28" customWidth="1"/>
    <col min="19" max="23" width="11.42578125" style="28"/>
    <col min="24" max="24" width="17.140625" style="28" customWidth="1"/>
    <col min="25" max="16384" width="11.42578125" style="28"/>
  </cols>
  <sheetData>
    <row r="1" spans="1:28" s="3" customFormat="1" ht="25.5" customHeight="1" x14ac:dyDescent="0.25">
      <c r="A1" s="1" t="s">
        <v>0</v>
      </c>
      <c r="B1" s="1">
        <v>2023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/>
      <c r="O1" s="2" t="s">
        <v>1</v>
      </c>
      <c r="P1" s="2"/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s="3" customFormat="1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4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s="3" customFormat="1" ht="36.75" customHeight="1" x14ac:dyDescent="0.25">
      <c r="A3" s="5" t="s">
        <v>5</v>
      </c>
      <c r="B3" s="1" t="s">
        <v>6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/>
      <c r="O3" s="2" t="s">
        <v>1</v>
      </c>
      <c r="P3" s="2"/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8" s="3" customFormat="1" ht="37.5" customHeight="1" x14ac:dyDescent="0.25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19</v>
      </c>
      <c r="P4" s="6" t="s">
        <v>21</v>
      </c>
      <c r="Q4" s="6" t="s">
        <v>22</v>
      </c>
    </row>
    <row r="5" spans="1:28" s="3" customFormat="1" ht="30" customHeight="1" x14ac:dyDescent="0.25">
      <c r="A5" s="7" t="s">
        <v>23</v>
      </c>
      <c r="B5" s="7"/>
      <c r="C5" s="7"/>
      <c r="D5" s="8"/>
      <c r="E5" s="9">
        <f>+E6+E7+E8</f>
        <v>6197000000</v>
      </c>
      <c r="F5" s="9">
        <f t="shared" ref="F5:Q5" si="0">+F6+F7+F8</f>
        <v>0</v>
      </c>
      <c r="G5" s="9">
        <f t="shared" si="0"/>
        <v>0</v>
      </c>
      <c r="H5" s="9">
        <f>+H6+H7+H8</f>
        <v>6197000000</v>
      </c>
      <c r="I5" s="9">
        <f>+I6+I7+I8</f>
        <v>0</v>
      </c>
      <c r="J5" s="9">
        <f t="shared" si="0"/>
        <v>6197000000</v>
      </c>
      <c r="K5" s="9">
        <f t="shared" si="0"/>
        <v>0</v>
      </c>
      <c r="L5" s="9">
        <f t="shared" si="0"/>
        <v>4354760774</v>
      </c>
      <c r="M5" s="10">
        <f>+L5/H5</f>
        <v>0.70272079619170569</v>
      </c>
      <c r="N5" s="9">
        <f t="shared" si="0"/>
        <v>4354760774</v>
      </c>
      <c r="O5" s="10">
        <f>+N5/H5</f>
        <v>0.70272079619170569</v>
      </c>
      <c r="P5" s="9">
        <f t="shared" si="0"/>
        <v>4354760774</v>
      </c>
      <c r="Q5" s="9">
        <f t="shared" si="0"/>
        <v>4354760774</v>
      </c>
    </row>
    <row r="6" spans="1:28" s="3" customFormat="1" ht="15" x14ac:dyDescent="0.25">
      <c r="A6" s="11" t="s">
        <v>24</v>
      </c>
      <c r="B6" s="12" t="s">
        <v>25</v>
      </c>
      <c r="C6" s="12" t="s">
        <v>26</v>
      </c>
      <c r="D6" s="13" t="s">
        <v>27</v>
      </c>
      <c r="E6" s="14">
        <v>4188000000</v>
      </c>
      <c r="F6" s="14">
        <v>0</v>
      </c>
      <c r="G6" s="14">
        <v>0</v>
      </c>
      <c r="H6" s="14">
        <v>4188000000</v>
      </c>
      <c r="I6" s="14">
        <v>0</v>
      </c>
      <c r="J6" s="15">
        <v>4188000000</v>
      </c>
      <c r="K6" s="16">
        <v>0</v>
      </c>
      <c r="L6" s="15">
        <v>2891284687</v>
      </c>
      <c r="M6" s="17">
        <f>+L6/H6</f>
        <v>0.6903736119866285</v>
      </c>
      <c r="N6" s="15">
        <v>2891284687</v>
      </c>
      <c r="O6" s="17">
        <f>+N6/H6</f>
        <v>0.6903736119866285</v>
      </c>
      <c r="P6" s="15">
        <v>2891284687</v>
      </c>
      <c r="Q6" s="15">
        <v>2891284687</v>
      </c>
      <c r="S6" s="18"/>
    </row>
    <row r="7" spans="1:28" s="3" customFormat="1" ht="30" x14ac:dyDescent="0.25">
      <c r="A7" s="11" t="s">
        <v>28</v>
      </c>
      <c r="B7" s="12" t="s">
        <v>25</v>
      </c>
      <c r="C7" s="12" t="s">
        <v>26</v>
      </c>
      <c r="D7" s="13" t="s">
        <v>29</v>
      </c>
      <c r="E7" s="14">
        <v>1508000000</v>
      </c>
      <c r="F7" s="14">
        <v>0</v>
      </c>
      <c r="G7" s="14">
        <v>0</v>
      </c>
      <c r="H7" s="14">
        <v>1508000000</v>
      </c>
      <c r="I7" s="14">
        <v>0</v>
      </c>
      <c r="J7" s="15">
        <v>1508000000</v>
      </c>
      <c r="K7" s="16">
        <v>0</v>
      </c>
      <c r="L7" s="15">
        <v>1092096760</v>
      </c>
      <c r="M7" s="17">
        <f t="shared" ref="M7:M8" si="1">+L7/H7</f>
        <v>0.72420209549071624</v>
      </c>
      <c r="N7" s="15">
        <v>1092096760</v>
      </c>
      <c r="O7" s="17">
        <f>+N7/H7</f>
        <v>0.72420209549071624</v>
      </c>
      <c r="P7" s="15">
        <v>1092096760</v>
      </c>
      <c r="Q7" s="15">
        <v>1092096760</v>
      </c>
    </row>
    <row r="8" spans="1:28" s="3" customFormat="1" ht="45" x14ac:dyDescent="0.25">
      <c r="A8" s="11" t="s">
        <v>30</v>
      </c>
      <c r="B8" s="12" t="s">
        <v>25</v>
      </c>
      <c r="C8" s="12" t="s">
        <v>26</v>
      </c>
      <c r="D8" s="13" t="s">
        <v>31</v>
      </c>
      <c r="E8" s="14">
        <v>501000000</v>
      </c>
      <c r="F8" s="14">
        <v>0</v>
      </c>
      <c r="G8" s="14">
        <v>0</v>
      </c>
      <c r="H8" s="14">
        <v>501000000</v>
      </c>
      <c r="I8" s="14">
        <v>0</v>
      </c>
      <c r="J8" s="15">
        <v>501000000</v>
      </c>
      <c r="K8" s="16">
        <v>0</v>
      </c>
      <c r="L8" s="15">
        <v>371379327</v>
      </c>
      <c r="M8" s="17">
        <f t="shared" si="1"/>
        <v>0.74127610179640724</v>
      </c>
      <c r="N8" s="15">
        <v>371379327</v>
      </c>
      <c r="O8" s="17">
        <f>+N8/H8</f>
        <v>0.74127610179640724</v>
      </c>
      <c r="P8" s="15">
        <v>371379327</v>
      </c>
      <c r="Q8" s="15">
        <v>371379327</v>
      </c>
    </row>
    <row r="9" spans="1:28" s="3" customFormat="1" ht="29.25" customHeight="1" x14ac:dyDescent="0.25">
      <c r="A9" s="19" t="s">
        <v>32</v>
      </c>
      <c r="B9" s="19"/>
      <c r="C9" s="19"/>
      <c r="D9" s="20"/>
      <c r="E9" s="21">
        <f>+E10</f>
        <v>292000000</v>
      </c>
      <c r="F9" s="21">
        <f t="shared" ref="F9:Q9" si="2">+F10</f>
        <v>0</v>
      </c>
      <c r="G9" s="21">
        <f>+G10</f>
        <v>0</v>
      </c>
      <c r="H9" s="21">
        <f>+E9-G9</f>
        <v>292000000</v>
      </c>
      <c r="I9" s="21">
        <v>0</v>
      </c>
      <c r="J9" s="21">
        <f t="shared" si="2"/>
        <v>256756940.86000001</v>
      </c>
      <c r="K9" s="21">
        <f t="shared" si="2"/>
        <v>35243059.140000001</v>
      </c>
      <c r="L9" s="21">
        <f t="shared" si="2"/>
        <v>252298234.00999999</v>
      </c>
      <c r="M9" s="10">
        <f>+L9/H9</f>
        <v>0.86403504797945208</v>
      </c>
      <c r="N9" s="21">
        <f>+N10</f>
        <v>145203261.53999999</v>
      </c>
      <c r="O9" s="10">
        <f t="shared" ref="O9:O12" si="3">+N9/H9</f>
        <v>0.49727144363013698</v>
      </c>
      <c r="P9" s="21">
        <f t="shared" si="2"/>
        <v>145203261.53999999</v>
      </c>
      <c r="Q9" s="21">
        <f t="shared" si="2"/>
        <v>145203261.53999999</v>
      </c>
    </row>
    <row r="10" spans="1:28" s="3" customFormat="1" ht="30" x14ac:dyDescent="0.25">
      <c r="A10" s="11" t="s">
        <v>33</v>
      </c>
      <c r="B10" s="12" t="s">
        <v>25</v>
      </c>
      <c r="C10" s="12" t="s">
        <v>26</v>
      </c>
      <c r="D10" s="13" t="s">
        <v>34</v>
      </c>
      <c r="E10" s="15">
        <v>292000000</v>
      </c>
      <c r="F10" s="15">
        <v>0</v>
      </c>
      <c r="G10" s="15">
        <v>0</v>
      </c>
      <c r="H10" s="15">
        <v>292000000</v>
      </c>
      <c r="I10" s="15">
        <v>0</v>
      </c>
      <c r="J10" s="15">
        <v>256756940.86000001</v>
      </c>
      <c r="K10" s="15">
        <v>35243059.140000001</v>
      </c>
      <c r="L10" s="15">
        <v>252298234.00999999</v>
      </c>
      <c r="M10" s="17">
        <f>+L10/H10</f>
        <v>0.86403504797945208</v>
      </c>
      <c r="N10" s="15">
        <v>145203261.53999999</v>
      </c>
      <c r="O10" s="17">
        <f t="shared" si="3"/>
        <v>0.49727144363013698</v>
      </c>
      <c r="P10" s="15">
        <v>145203261.53999999</v>
      </c>
      <c r="Q10" s="15">
        <v>145203261.53999999</v>
      </c>
    </row>
    <row r="11" spans="1:28" s="3" customFormat="1" ht="33" customHeight="1" x14ac:dyDescent="0.25">
      <c r="A11" s="19" t="s">
        <v>35</v>
      </c>
      <c r="B11" s="19"/>
      <c r="C11" s="19"/>
      <c r="D11" s="20"/>
      <c r="E11" s="21">
        <f>+E12</f>
        <v>10000000</v>
      </c>
      <c r="F11" s="21">
        <f t="shared" ref="F11:Q11" si="4">+F12</f>
        <v>0</v>
      </c>
      <c r="G11" s="21">
        <f t="shared" si="4"/>
        <v>0</v>
      </c>
      <c r="H11" s="21">
        <f>+H12</f>
        <v>10000000</v>
      </c>
      <c r="I11" s="21">
        <f>+I12</f>
        <v>0</v>
      </c>
      <c r="J11" s="21">
        <f t="shared" si="4"/>
        <v>10000000</v>
      </c>
      <c r="K11" s="21">
        <f t="shared" si="4"/>
        <v>0</v>
      </c>
      <c r="L11" s="21">
        <f t="shared" si="4"/>
        <v>1230453</v>
      </c>
      <c r="M11" s="10">
        <f>+L11/H11</f>
        <v>0.1230453</v>
      </c>
      <c r="N11" s="21">
        <f t="shared" si="4"/>
        <v>1230453</v>
      </c>
      <c r="O11" s="10">
        <f t="shared" si="3"/>
        <v>0.1230453</v>
      </c>
      <c r="P11" s="21">
        <f>+P12</f>
        <v>1230453</v>
      </c>
      <c r="Q11" s="21">
        <f t="shared" si="4"/>
        <v>1230453</v>
      </c>
    </row>
    <row r="12" spans="1:28" s="3" customFormat="1" ht="60" x14ac:dyDescent="0.25">
      <c r="A12" s="11" t="s">
        <v>36</v>
      </c>
      <c r="B12" s="12" t="s">
        <v>25</v>
      </c>
      <c r="C12" s="12" t="s">
        <v>26</v>
      </c>
      <c r="D12" s="13" t="s">
        <v>37</v>
      </c>
      <c r="E12" s="15">
        <v>10000000</v>
      </c>
      <c r="F12" s="15">
        <v>0</v>
      </c>
      <c r="G12" s="15">
        <v>0</v>
      </c>
      <c r="H12" s="15">
        <v>10000000</v>
      </c>
      <c r="I12" s="15">
        <v>0</v>
      </c>
      <c r="J12" s="15">
        <v>10000000</v>
      </c>
      <c r="K12" s="15">
        <v>0</v>
      </c>
      <c r="L12" s="15">
        <v>1230453</v>
      </c>
      <c r="M12" s="17">
        <f t="shared" ref="M12" si="5">+L12/H12</f>
        <v>0.1230453</v>
      </c>
      <c r="N12" s="15">
        <v>1230453</v>
      </c>
      <c r="O12" s="17">
        <f t="shared" si="3"/>
        <v>0.1230453</v>
      </c>
      <c r="P12" s="15">
        <v>1230453</v>
      </c>
      <c r="Q12" s="15">
        <v>1230453</v>
      </c>
    </row>
    <row r="13" spans="1:28" s="3" customFormat="1" ht="41.25" customHeight="1" x14ac:dyDescent="0.25">
      <c r="A13" s="19" t="s">
        <v>38</v>
      </c>
      <c r="B13" s="19"/>
      <c r="C13" s="19"/>
      <c r="D13" s="20"/>
      <c r="E13" s="21">
        <f>E14+E15</f>
        <v>21000000</v>
      </c>
      <c r="F13" s="21">
        <f t="shared" ref="F13:L13" si="6">F14+F15</f>
        <v>0</v>
      </c>
      <c r="G13" s="21">
        <f t="shared" si="6"/>
        <v>0</v>
      </c>
      <c r="H13" s="21">
        <f t="shared" si="6"/>
        <v>21000000</v>
      </c>
      <c r="I13" s="21">
        <f t="shared" si="6"/>
        <v>0</v>
      </c>
      <c r="J13" s="21">
        <f>J14+J15</f>
        <v>4877450</v>
      </c>
      <c r="K13" s="21">
        <f t="shared" si="6"/>
        <v>16122550</v>
      </c>
      <c r="L13" s="21">
        <f t="shared" si="6"/>
        <v>4877450</v>
      </c>
      <c r="M13" s="10">
        <f>+L13/H13</f>
        <v>0.2322595238095238</v>
      </c>
      <c r="N13" s="21">
        <f>+N15+N14</f>
        <v>4877450</v>
      </c>
      <c r="O13" s="10">
        <f>+N13/H13</f>
        <v>0.2322595238095238</v>
      </c>
      <c r="P13" s="21">
        <f>P14+P15</f>
        <v>4877450</v>
      </c>
      <c r="Q13" s="21">
        <f>Q14+Q15</f>
        <v>4877450</v>
      </c>
    </row>
    <row r="14" spans="1:28" s="3" customFormat="1" ht="15" x14ac:dyDescent="0.25">
      <c r="A14" s="11" t="s">
        <v>39</v>
      </c>
      <c r="B14" s="12" t="s">
        <v>25</v>
      </c>
      <c r="C14" s="12" t="s">
        <v>26</v>
      </c>
      <c r="D14" s="13" t="s">
        <v>40</v>
      </c>
      <c r="E14" s="15">
        <v>7000000</v>
      </c>
      <c r="F14" s="15">
        <v>0</v>
      </c>
      <c r="G14" s="15">
        <v>0</v>
      </c>
      <c r="H14" s="15">
        <v>7000000</v>
      </c>
      <c r="I14" s="15">
        <v>0</v>
      </c>
      <c r="J14" s="15">
        <v>4877450</v>
      </c>
      <c r="K14" s="15">
        <v>2122550</v>
      </c>
      <c r="L14" s="15">
        <v>4877450</v>
      </c>
      <c r="M14" s="17">
        <f t="shared" ref="M14:M15" si="7">+L14/H14</f>
        <v>0.69677857142857147</v>
      </c>
      <c r="N14" s="14">
        <v>4877450</v>
      </c>
      <c r="O14" s="17">
        <f>+N14/H14</f>
        <v>0.69677857142857147</v>
      </c>
      <c r="P14" s="14">
        <v>4877450</v>
      </c>
      <c r="Q14" s="14">
        <v>4877450</v>
      </c>
    </row>
    <row r="15" spans="1:28" s="3" customFormat="1" ht="30" x14ac:dyDescent="0.25">
      <c r="A15" s="11" t="s">
        <v>41</v>
      </c>
      <c r="B15" s="12" t="s">
        <v>25</v>
      </c>
      <c r="C15" s="12" t="s">
        <v>42</v>
      </c>
      <c r="D15" s="13" t="s">
        <v>43</v>
      </c>
      <c r="E15" s="15">
        <v>14000000</v>
      </c>
      <c r="F15" s="15">
        <v>0</v>
      </c>
      <c r="G15" s="15">
        <v>0</v>
      </c>
      <c r="H15" s="15">
        <v>14000000</v>
      </c>
      <c r="I15" s="15">
        <v>0</v>
      </c>
      <c r="J15" s="15">
        <v>0</v>
      </c>
      <c r="K15" s="15">
        <v>14000000</v>
      </c>
      <c r="L15" s="15">
        <v>0</v>
      </c>
      <c r="M15" s="17">
        <f t="shared" si="7"/>
        <v>0</v>
      </c>
      <c r="N15" s="15">
        <v>0</v>
      </c>
      <c r="O15" s="17">
        <f>+N15/H15</f>
        <v>0</v>
      </c>
      <c r="P15" s="15">
        <v>0</v>
      </c>
      <c r="Q15" s="15">
        <v>0</v>
      </c>
    </row>
    <row r="16" spans="1:28" s="3" customFormat="1" ht="30.75" customHeight="1" x14ac:dyDescent="0.25">
      <c r="A16" s="19" t="s">
        <v>44</v>
      </c>
      <c r="B16" s="19" t="s">
        <v>1</v>
      </c>
      <c r="C16" s="19" t="s">
        <v>1</v>
      </c>
      <c r="D16" s="20" t="s">
        <v>1</v>
      </c>
      <c r="E16" s="21">
        <f>+E13+E11+E9+E5</f>
        <v>6520000000</v>
      </c>
      <c r="F16" s="21">
        <f t="shared" ref="F16:I16" si="8">+F5+F9+F11+F13</f>
        <v>0</v>
      </c>
      <c r="G16" s="21">
        <f t="shared" si="8"/>
        <v>0</v>
      </c>
      <c r="H16" s="21">
        <f>+H5+H9+H11+H13</f>
        <v>6520000000</v>
      </c>
      <c r="I16" s="21">
        <f t="shared" si="8"/>
        <v>0</v>
      </c>
      <c r="J16" s="21">
        <f>+J5+J9+J11+J13</f>
        <v>6468634390.8599997</v>
      </c>
      <c r="K16" s="21">
        <f>+K5+K9+K11+K13</f>
        <v>51365609.140000001</v>
      </c>
      <c r="L16" s="21">
        <f>+L5+L9+L11+L13</f>
        <v>4613166911.0100002</v>
      </c>
      <c r="M16" s="10">
        <f>+L16/H16</f>
        <v>0.70754093727147238</v>
      </c>
      <c r="N16" s="21">
        <f>+N5+N9+N11+N13</f>
        <v>4506071938.54</v>
      </c>
      <c r="O16" s="22">
        <f>+N16/H16</f>
        <v>0.69111532799693254</v>
      </c>
      <c r="P16" s="21">
        <f>+P5+P9+P11+P13</f>
        <v>4506071938.54</v>
      </c>
      <c r="Q16" s="21">
        <f>+Q5+Q9+Q11+Q13</f>
        <v>4506071938.54</v>
      </c>
    </row>
    <row r="17" spans="1:18" x14ac:dyDescent="0.2">
      <c r="A17" s="23" t="s">
        <v>1</v>
      </c>
      <c r="B17" s="24" t="s">
        <v>1</v>
      </c>
      <c r="C17" s="24" t="s">
        <v>1</v>
      </c>
      <c r="D17" s="25" t="s">
        <v>1</v>
      </c>
      <c r="E17" s="26" t="s">
        <v>1</v>
      </c>
      <c r="F17" s="26" t="s">
        <v>1</v>
      </c>
      <c r="G17" s="26" t="s">
        <v>1</v>
      </c>
      <c r="H17" s="26" t="s">
        <v>1</v>
      </c>
      <c r="I17" s="26" t="s">
        <v>1</v>
      </c>
      <c r="J17" s="27" t="s">
        <v>1</v>
      </c>
      <c r="K17" s="27" t="s">
        <v>1</v>
      </c>
      <c r="L17" s="26" t="s">
        <v>1</v>
      </c>
      <c r="M17" s="26"/>
      <c r="N17" s="26" t="s">
        <v>1</v>
      </c>
      <c r="O17" s="26"/>
      <c r="P17" s="26" t="s">
        <v>1</v>
      </c>
      <c r="Q17" s="26" t="s">
        <v>1</v>
      </c>
    </row>
    <row r="18" spans="1:18" ht="271.5" customHeight="1" x14ac:dyDescent="0.2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ht="18.7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</sheetData>
  <mergeCells count="8">
    <mergeCell ref="A18:R18"/>
    <mergeCell ref="A19:R19"/>
    <mergeCell ref="E2:Q2"/>
    <mergeCell ref="A5:D5"/>
    <mergeCell ref="A9:D9"/>
    <mergeCell ref="A11:D11"/>
    <mergeCell ref="A13:D13"/>
    <mergeCell ref="A16:D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EjecucionPresupuestaAgregada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2023-09-30T01:08:57Z</dcterms:created>
  <dcterms:modified xsi:type="dcterms:W3CDTF">2023-09-30T01:11:00Z</dcterms:modified>
</cp:coreProperties>
</file>