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ctorrado_minhacienda_gov_co/Documents/05-URF 2023/BASES DE DATOS/EJECUCION CONTRACTUAL/"/>
    </mc:Choice>
  </mc:AlternateContent>
  <xr:revisionPtr revIDLastSave="0" documentId="8_{AA7AACF9-3092-4F2B-BE68-F865DC54AE43}" xr6:coauthVersionLast="47" xr6:coauthVersionMax="47" xr10:uidLastSave="{00000000-0000-0000-0000-000000000000}"/>
  <bookViews>
    <workbookView xWindow="-24120" yWindow="2580" windowWidth="24240" windowHeight="13140" xr2:uid="{00000000-000D-0000-FFFF-FFFF00000000}"/>
  </bookViews>
  <sheets>
    <sheet name="JECUCIÓN CONTRACTUAL" sheetId="2" r:id="rId1"/>
  </sheets>
  <definedNames>
    <definedName name="_xlnm._FilterDatabase" localSheetId="0" hidden="1">'JECUCIÓN CONTRACTUAL'!$A$1:$L$6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4" i="2"/>
  <c r="H3" i="2"/>
  <c r="H7" i="2"/>
  <c r="F3" i="2" l="1"/>
  <c r="G12" i="2"/>
  <c r="G11" i="2"/>
  <c r="G10" i="2"/>
  <c r="H9" i="2"/>
  <c r="H2" i="2" l="1"/>
  <c r="H6" i="2" l="1"/>
  <c r="G8" i="2"/>
  <c r="G7" i="2"/>
  <c r="G9" i="2"/>
  <c r="G6" i="2" l="1"/>
  <c r="G5" i="2"/>
  <c r="G4" i="2"/>
  <c r="G3" i="2"/>
  <c r="G2" i="2"/>
</calcChain>
</file>

<file path=xl/sharedStrings.xml><?xml version="1.0" encoding="utf-8"?>
<sst xmlns="http://schemas.openxmlformats.org/spreadsheetml/2006/main" count="77" uniqueCount="61">
  <si>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</si>
  <si>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</si>
  <si>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</si>
  <si>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</si>
  <si>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</si>
  <si>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</si>
  <si>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</si>
  <si>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</si>
  <si>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</si>
  <si>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</si>
  <si>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</si>
  <si>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Contrato de prestación de servicios 001 de 2023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</si>
  <si>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</si>
  <si>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</si>
  <si>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</si>
  <si>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</si>
  <si>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https://community.secop.gov.co/Public/Tendering/OpportunityDetail/Index?noticeUID=CO1.NTC.3841751&amp;isFromPublicArea=True&amp;isModal=False</t>
  </si>
  <si>
    <t>Contrato 002 de 2023</t>
  </si>
  <si>
    <t xml:space="preserve">Suministro de tiquetes aéreos en rutas nacionales e internacionales para el desplazamiento de los servicidores públicos de la Unidad Administrativa Especial, Unidad de Proyección Normativa y Estudios de Regulación Financiera (URF).
</t>
  </si>
  <si>
    <t>SUBATOURS SAS</t>
  </si>
  <si>
    <t>Otrosí No. 2 adición / Otrosí aclaratorio No. 1</t>
  </si>
  <si>
    <t>Mínima Cuantía</t>
  </si>
  <si>
    <t>https://community.secop.gov.co/Public/Tendering/OpportunityDetail/Index?noticeUID=CO1.NTC.3856020&amp;isFromPublicArea=True&amp;isModal=False</t>
  </si>
  <si>
    <t>Contrato 003 de 2023</t>
  </si>
  <si>
    <t>Suministro de combustible con sistema de control en EDS ubicadas en Bogotá D.C., para el 
parque automotor de la Unidad Administrativa Especial, Unidad de Proyección Normativa y
Estudios de Regulación Financiera -URF</t>
  </si>
  <si>
    <t>DISTRACOM SA</t>
  </si>
  <si>
    <t>https://community.secop.gov.co/Public/Tendering/OpportunityDetail/Index?noticeUID=CO1.NTC.3855851&amp;isFromPublicArea=True&amp;isModal=False</t>
  </si>
  <si>
    <t>Contrato de prestación de servicios 004 de 2023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</si>
  <si>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</si>
  <si>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 xml:space="preserve">CENTRO 
NACIONAL PARA 
EL DESARROLLO 
DE LA 
ADMINISTRACIÓN 
PÚBLICA S.A.S.
</t>
  </si>
  <si>
    <t>Otrosì No. 1 adición</t>
  </si>
  <si>
    <t>https://community.secop.gov.co/Public/Tendering/OpportunityDetail/Index?noticeUID=CO1.NTC.4072365&amp;isFromPublicArea=True&amp;isModal=False</t>
  </si>
  <si>
    <t>Contrato 005 de 2023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</si>
  <si>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</si>
  <si>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>UNIÓN TEMPORAL CONSEPAR - TECNI JJ 2</t>
  </si>
  <si>
    <t>https://community.secop.gov.co/Public/Tendering/OpportunityDetail/Index?noticeUID=CO1.NTC.4032336&amp;isFromPublicArea=True&amp;isModal=False</t>
  </si>
  <si>
    <t>Contrato de prestación de servicios 006 de 2023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</si>
  <si>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2023.</t>
  </si>
  <si>
    <t xml:space="preserve">CAJA DE COMPENSACIÓN FAMILIAR COMPENSAR
</t>
  </si>
  <si>
    <t>Otrosí aclaratorio No. 1</t>
  </si>
  <si>
    <t>https://community.secop.gov.co/Public/Tendering/ContractNoticePhases/View?PPI=CO1.PPI.24375400&amp;isFromPublicArea=True&amp;isModal=False</t>
  </si>
  <si>
    <t>Contrato 007 de 2023</t>
  </si>
  <si>
    <t>Adquirir, mediante una compañía de seguros legalmente autorizada para funcionar en Colombia, los seguros Todo Riesgo, Daños Materiales, Manejo Global para Entidades Oficiales y Seguro de Automóviles, para amparar los bienes e intereses de propiedad o a cargo de la Unidad Administrativa Especial, Unidad de Proyección Normativa y Estudios de Regulación Financiera URF.</t>
  </si>
  <si>
    <t>LA PREVISORA S.A. COMPAÑÍA DE SEGUROS</t>
  </si>
  <si>
    <t>https://community.secop.gov.co/Public/Tendering/ContractNoticePhases/View?PPI=CO1.PPI.24800377&amp;isFromPublicArea=True&amp;isModal=False</t>
  </si>
  <si>
    <t>Orden de compra 110274</t>
  </si>
  <si>
    <t>Adquisición de elementos de papelería y de equipamiento para la brigada de emergencia de la Unidad Administrativa Especial, Unidad de Proyección Normativa y Estudios de Regulación Financiera - URF.</t>
  </si>
  <si>
    <t>PANAMERICANA LIBRERÍA Y PAPELERÍA S.A.</t>
  </si>
  <si>
    <t>Mínima Cuantía - TVEC</t>
  </si>
  <si>
    <t>https://www.colombiacompra.gov.co/tienda-virtual-del-estado-colombiano/ordenes-compra/110274</t>
  </si>
  <si>
    <t>Contrato 008 de 2023</t>
  </si>
  <si>
    <t>Suministro de dotación para dos (2) servidores públicos del nivel asistencial y técnico administrativo de la Unidad Administrativa Especial, Unidad de Proyección Normativa y Estudios de Regulación Financiera – URF.</t>
  </si>
  <si>
    <t>C.I. MORASU S.A.S</t>
  </si>
  <si>
    <t>https://community.secop.gov.co/Public/Tendering/OpportunityDetail/Index?noticeUID=CO1.NTC.4492859&amp;isFromPublicArea=True&amp;isModal=False</t>
  </si>
  <si>
    <t>Contrato de prestación de servicios 009 de 2023</t>
  </si>
  <si>
    <t>Prestación de servicios para el desarrollo de actividades de capacitación en finanzas y negocios sostenibles, para servidores de la Unidad Administrativa Especial, Unidad de Proyección Normativa y Estudios de Regulación Financiera – URF, de conformidad con el Plan Institucional de Capacitación 2023.</t>
  </si>
  <si>
    <t>FUNDACION UNIVERSIDAD EXTERNADO DE COLOMBIA</t>
  </si>
  <si>
    <t>https://community.secop.gov.co/Public/Tendering/ContractNoticePhases/View?PPI=CO1.PPI.26153509&amp;isFromPublicArea=True&amp;isModal=False</t>
  </si>
  <si>
    <t>Contrato 010 de 2023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</si>
  <si>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</si>
  <si>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https://community.secop.gov.co/Public/Tendering/ContractNoticePhases/View?PPI=CO1.PPI.25311989&amp;isFromPublicArea=True&amp;isModal=False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</si>
</sst>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6153509&amp;isFromPublicArea=True&amp;isModal=False" TargetMode="External"/><Relationship Id="rId2" Type="http://schemas.openxmlformats.org/officeDocument/2006/relationships/hyperlink" Target="https://community.secop.gov.co/Public/Tendering/OpportunityDetail/Index?noticeUID=CO1.NTC.4492859&amp;isFromPublicArea=True&amp;isModal=False" TargetMode="External"/><Relationship Id="rId1" Type="http://schemas.openxmlformats.org/officeDocument/2006/relationships/hyperlink" Target="https://www.colombiacompra.gov.co/tienda-virtual-del-estado-colombiano/ordenes-compra/11027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2531198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C1" workbookViewId="0">
      <pane ySplit="1" topLeftCell="A2" activePane="bottomLeft" state="frozen"/>
      <selection pane="bottomLeft" activeCell="H12" sqref="H12"/>
    </sheetView>
  </sheetViews>
  <sheetFormatPr defaultColWidth="11.42578125" defaultRowHeight="12.75"/>
  <cols>
    <col min="1" max="1" width="42.28515625" style="5" customWidth="1"/>
    <col min="2" max="2" width="52.28515625" style="5" customWidth="1"/>
    <col min="3" max="3" width="19.7109375" style="5" customWidth="1"/>
    <col min="4" max="4" width="18.42578125" style="5" customWidth="1"/>
    <col min="5" max="5" width="18.140625" style="5" customWidth="1"/>
    <col min="6" max="6" width="16.85546875" style="13" customWidth="1"/>
    <col min="7" max="7" width="16.5703125" style="7" customWidth="1"/>
    <col min="8" max="8" width="15" style="15" customWidth="1"/>
    <col min="9" max="9" width="15.140625" style="5" customWidth="1"/>
    <col min="10" max="10" width="20.28515625" style="5" customWidth="1"/>
    <col min="11" max="11" width="76.28515625" style="5" customWidth="1"/>
    <col min="12" max="16384" width="11.42578125" style="5"/>
  </cols>
  <sheetData>
    <row r="1" spans="1:12" s="12" customFormat="1" ht="38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4" t="s">
        <v>6</v>
      </c>
      <c r="H1" s="10" t="s">
        <v>7</v>
      </c>
      <c r="I1" s="8" t="s">
        <v>8</v>
      </c>
      <c r="J1" s="8" t="s">
        <v>9</v>
      </c>
      <c r="K1" s="8" t="s">
        <v>10</v>
      </c>
      <c r="L1" s="11"/>
    </row>
    <row r="2" spans="1:12" ht="83.25" customHeight="1">
      <c r="A2" s="16" t="s">
        <v>11</v>
      </c>
      <c r="B2" s="16" t="s">
        <v>12</v>
      </c>
      <c r="C2" s="16" t="s">
        <v>13</v>
      </c>
      <c r="D2" s="18">
        <v>44963</v>
      </c>
      <c r="E2" s="19">
        <v>45291</v>
      </c>
      <c r="F2" s="20">
        <v>26775000</v>
      </c>
      <c r="G2" s="14">
        <f>(H2*100%)/F2</f>
        <v>0.5</v>
      </c>
      <c r="H2" s="3">
        <f>13387500</f>
        <v>13387500</v>
      </c>
      <c r="I2" s="6" t="s">
        <v>14</v>
      </c>
      <c r="J2" s="6" t="s">
        <v>15</v>
      </c>
      <c r="K2" s="1" t="s">
        <v>16</v>
      </c>
    </row>
    <row r="3" spans="1:12" ht="76.5">
      <c r="A3" s="16" t="s">
        <v>17</v>
      </c>
      <c r="B3" s="16" t="s">
        <v>18</v>
      </c>
      <c r="C3" s="16" t="s">
        <v>19</v>
      </c>
      <c r="D3" s="18">
        <v>44971</v>
      </c>
      <c r="E3" s="19">
        <v>45291</v>
      </c>
      <c r="F3" s="20">
        <f>25000000+7694300</f>
        <v>32694300</v>
      </c>
      <c r="G3" s="14">
        <f>(H3*100%)/F3</f>
        <v>0.75925069507528831</v>
      </c>
      <c r="H3" s="3">
        <f>903585+4849955+6369758+1278093+737463+10684316</f>
        <v>24823170</v>
      </c>
      <c r="I3" s="2" t="s">
        <v>20</v>
      </c>
      <c r="J3" s="2" t="s">
        <v>21</v>
      </c>
      <c r="K3" s="1" t="s">
        <v>22</v>
      </c>
    </row>
    <row r="4" spans="1:12" ht="63.75">
      <c r="A4" s="16" t="s">
        <v>23</v>
      </c>
      <c r="B4" s="16" t="s">
        <v>24</v>
      </c>
      <c r="C4" s="16" t="s">
        <v>25</v>
      </c>
      <c r="D4" s="18">
        <v>44973</v>
      </c>
      <c r="E4" s="19">
        <v>45291</v>
      </c>
      <c r="F4" s="20">
        <v>8000000</v>
      </c>
      <c r="G4" s="14">
        <f>(H4*100%)/F4</f>
        <v>0.48331931624999996</v>
      </c>
      <c r="H4" s="3">
        <f>339520+120000+152808+176467+537475+437274+81262.7+179792.38+607696.05+401459+188328+644472.4</f>
        <v>3866554.53</v>
      </c>
      <c r="I4" s="6" t="s">
        <v>14</v>
      </c>
      <c r="J4" s="2" t="s">
        <v>21</v>
      </c>
      <c r="K4" s="1" t="s">
        <v>26</v>
      </c>
    </row>
    <row r="5" spans="1:12" ht="89.25">
      <c r="A5" s="16" t="s">
        <v>27</v>
      </c>
      <c r="B5" s="16" t="s">
        <v>28</v>
      </c>
      <c r="C5" s="16" t="s">
        <v>29</v>
      </c>
      <c r="D5" s="18">
        <v>44991</v>
      </c>
      <c r="E5" s="19">
        <v>45280</v>
      </c>
      <c r="F5" s="20">
        <v>12110700</v>
      </c>
      <c r="G5" s="14">
        <f t="shared" ref="G5:G12" si="0">(H5*100%)/F5</f>
        <v>0.7142857142857143</v>
      </c>
      <c r="H5" s="17">
        <v>8650500</v>
      </c>
      <c r="I5" s="6" t="s">
        <v>30</v>
      </c>
      <c r="J5" s="2" t="s">
        <v>15</v>
      </c>
      <c r="K5" s="1" t="s">
        <v>31</v>
      </c>
    </row>
    <row r="6" spans="1:12" ht="76.5">
      <c r="A6" s="16" t="s">
        <v>32</v>
      </c>
      <c r="B6" s="16" t="s">
        <v>33</v>
      </c>
      <c r="C6" s="16" t="s">
        <v>34</v>
      </c>
      <c r="D6" s="18">
        <v>45006</v>
      </c>
      <c r="E6" s="19">
        <v>45291</v>
      </c>
      <c r="F6" s="20">
        <v>18000000</v>
      </c>
      <c r="G6" s="14">
        <f t="shared" si="0"/>
        <v>4.3633444444444447E-2</v>
      </c>
      <c r="H6" s="3">
        <f>423642+361760</f>
        <v>785402</v>
      </c>
      <c r="I6" s="6" t="s">
        <v>14</v>
      </c>
      <c r="J6" s="6" t="s">
        <v>21</v>
      </c>
      <c r="K6" s="1" t="s">
        <v>35</v>
      </c>
    </row>
    <row r="7" spans="1:12" ht="63.75">
      <c r="A7" s="16" t="s">
        <v>36</v>
      </c>
      <c r="B7" s="16" t="s">
        <v>37</v>
      </c>
      <c r="C7" s="16" t="s">
        <v>38</v>
      </c>
      <c r="D7" s="18">
        <v>45044</v>
      </c>
      <c r="E7" s="19">
        <v>45291</v>
      </c>
      <c r="F7" s="21">
        <v>59446000</v>
      </c>
      <c r="G7" s="14">
        <f t="shared" si="0"/>
        <v>0.32612313696464018</v>
      </c>
      <c r="H7" s="3">
        <f>19386716</f>
        <v>19386716</v>
      </c>
      <c r="I7" s="2" t="s">
        <v>39</v>
      </c>
      <c r="J7" s="2" t="s">
        <v>15</v>
      </c>
      <c r="K7" s="1" t="s">
        <v>40</v>
      </c>
    </row>
    <row r="8" spans="1:12" ht="89.25">
      <c r="A8" s="16" t="s">
        <v>41</v>
      </c>
      <c r="B8" s="16" t="s">
        <v>42</v>
      </c>
      <c r="C8" s="16" t="s">
        <v>43</v>
      </c>
      <c r="D8" s="18">
        <v>45063</v>
      </c>
      <c r="E8" s="19">
        <v>45447</v>
      </c>
      <c r="F8" s="21">
        <v>27999827</v>
      </c>
      <c r="G8" s="14">
        <f t="shared" si="0"/>
        <v>1</v>
      </c>
      <c r="H8" s="3">
        <v>27999827</v>
      </c>
      <c r="I8" s="6" t="s">
        <v>14</v>
      </c>
      <c r="J8" s="6" t="s">
        <v>21</v>
      </c>
      <c r="K8" s="1" t="s">
        <v>44</v>
      </c>
    </row>
    <row r="9" spans="1:12" ht="51">
      <c r="A9" s="16" t="s">
        <v>45</v>
      </c>
      <c r="B9" s="16" t="s">
        <v>46</v>
      </c>
      <c r="C9" s="16" t="s">
        <v>47</v>
      </c>
      <c r="D9" s="18">
        <v>45086</v>
      </c>
      <c r="E9" s="19">
        <v>45135</v>
      </c>
      <c r="F9" s="21">
        <v>1549751</v>
      </c>
      <c r="G9" s="14">
        <f t="shared" si="0"/>
        <v>0.99999483788040788</v>
      </c>
      <c r="H9" s="3">
        <f>574538+975205</f>
        <v>1549743</v>
      </c>
      <c r="I9" s="6" t="s">
        <v>14</v>
      </c>
      <c r="J9" s="6" t="s">
        <v>48</v>
      </c>
      <c r="K9" s="1" t="s">
        <v>49</v>
      </c>
    </row>
    <row r="10" spans="1:12" ht="51">
      <c r="A10" s="16" t="s">
        <v>50</v>
      </c>
      <c r="B10" s="16" t="s">
        <v>51</v>
      </c>
      <c r="C10" s="22" t="s">
        <v>52</v>
      </c>
      <c r="D10" s="18">
        <v>45086</v>
      </c>
      <c r="E10" s="19">
        <v>45280</v>
      </c>
      <c r="F10" s="21">
        <v>3807000</v>
      </c>
      <c r="G10" s="14">
        <f t="shared" si="0"/>
        <v>0.66666666666666663</v>
      </c>
      <c r="H10" s="3">
        <f>1269000+1269000</f>
        <v>2538000</v>
      </c>
      <c r="I10" s="6" t="s">
        <v>14</v>
      </c>
      <c r="J10" s="6" t="s">
        <v>21</v>
      </c>
      <c r="K10" s="23" t="s">
        <v>53</v>
      </c>
    </row>
    <row r="11" spans="1:12" ht="76.5">
      <c r="A11" s="16" t="s">
        <v>54</v>
      </c>
      <c r="B11" s="16" t="s">
        <v>55</v>
      </c>
      <c r="C11" s="16" t="s">
        <v>56</v>
      </c>
      <c r="D11" s="18">
        <v>45135</v>
      </c>
      <c r="E11" s="19">
        <v>45250</v>
      </c>
      <c r="F11" s="21">
        <v>12000000</v>
      </c>
      <c r="G11" s="14">
        <f t="shared" si="0"/>
        <v>0</v>
      </c>
      <c r="H11" s="3">
        <v>0</v>
      </c>
      <c r="I11" s="6" t="s">
        <v>14</v>
      </c>
      <c r="J11" s="2" t="s">
        <v>15</v>
      </c>
      <c r="K11" s="23" t="s">
        <v>57</v>
      </c>
    </row>
    <row r="12" spans="1:12" ht="76.5">
      <c r="A12" s="16" t="s">
        <v>58</v>
      </c>
      <c r="B12" s="16" t="s">
        <v>59</v>
      </c>
      <c r="C12" s="16" t="s">
        <v>43</v>
      </c>
      <c r="D12" s="18">
        <v>45125</v>
      </c>
      <c r="E12" s="19">
        <v>45137</v>
      </c>
      <c r="F12" s="21">
        <v>1966200</v>
      </c>
      <c r="G12" s="14">
        <f t="shared" si="0"/>
        <v>1</v>
      </c>
      <c r="H12" s="3">
        <v>1966200</v>
      </c>
      <c r="I12" s="6" t="s">
        <v>14</v>
      </c>
      <c r="J12" s="6" t="s">
        <v>21</v>
      </c>
      <c r="K12" s="23" t="s">
        <v>60</v>
      </c>
    </row>
  </sheetData>
  <sortState xmlns:xlrd2="http://schemas.microsoft.com/office/spreadsheetml/2017/richdata2" ref="A2:J5">
    <sortCondition ref="A1:A5"/>
  </sortState>
  <hyperlinks>
    <hyperlink ref="K9" r:id="rId1" xr:uid="{00000000-0004-0000-0000-000000000000}"/>
    <hyperlink ref="K10" r:id="rId2" xr:uid="{00000000-0004-0000-0000-000001000000}"/>
    <hyperlink ref="K11" r:id="rId3" xr:uid="{00000000-0004-0000-0000-000002000000}"/>
    <hyperlink ref="K12" r:id="rId4" xr:uid="{00000000-0004-0000-0000-000003000000}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/>
  <cp:revision/>
  <dcterms:created xsi:type="dcterms:W3CDTF">2022-02-02T22:15:54Z</dcterms:created>
  <dcterms:modified xsi:type="dcterms:W3CDTF">2023-10-10T16:12:30Z</dcterms:modified>
  <cp:category/>
  <cp:contentStatus/>
</cp:coreProperties>
</file>