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Y:\Gestión Subdirección\Adquisicion de Bienes y Servicios\PUBLICACION LINK TRANSPARENCIA\2023\Información contractual\"/>
    </mc:Choice>
  </mc:AlternateContent>
  <xr:revisionPtr revIDLastSave="0" documentId="8_{627DA7A5-3583-4AF3-A26C-6454AD989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Hoja1!$A$1:$A$7</definedName>
    <definedName name="_Hlk136500533" localSheetId="0">Hoja1!$I$12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C1" i="2"/>
  <c r="M11" i="1"/>
  <c r="M12" i="1"/>
  <c r="O10" i="1"/>
  <c r="S10" i="1" s="1"/>
  <c r="M10" i="1"/>
  <c r="S9" i="1"/>
  <c r="M9" i="1"/>
  <c r="S8" i="1"/>
  <c r="M8" i="1"/>
  <c r="O7" i="1"/>
  <c r="S7" i="1" s="1"/>
  <c r="M7" i="1"/>
  <c r="O4" i="1"/>
  <c r="O5" i="1"/>
  <c r="O6" i="1"/>
  <c r="S6" i="1" s="1"/>
  <c r="O3" i="1"/>
  <c r="S3" i="1" s="1"/>
  <c r="O2" i="1"/>
  <c r="S2" i="1" s="1"/>
  <c r="S4" i="1"/>
  <c r="M4" i="1"/>
  <c r="M3" i="1"/>
  <c r="S5" i="1"/>
  <c r="M6" i="1"/>
  <c r="M5" i="1"/>
  <c r="M2" i="1"/>
</calcChain>
</file>

<file path=xl/sharedStrings.xml><?xml version="1.0" encoding="utf-8"?>
<sst xmlns="http://schemas.openxmlformats.org/spreadsheetml/2006/main" count="176" uniqueCount="122">
  <si>
    <t>#</t>
  </si>
  <si>
    <t>No. del contrato</t>
  </si>
  <si>
    <t>Nombre completo contratista</t>
  </si>
  <si>
    <t>Modalidad de contratación</t>
  </si>
  <si>
    <t>Tipo del contrato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</si>
  <si>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</si>
  <si>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</si>
  <si>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</si>
  <si>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</si>
  <si>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</si>
  <si>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</si>
  <si>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</si>
  <si>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</si>
  <si>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</si>
  <si>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</si>
  <si>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</si>
  <si>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</si>
  <si>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</si>
  <si>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</si>
  <si>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</si>
  <si>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</si>
  <si>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</si>
  <si>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</si>
  <si>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cédula</t>
  </si>
  <si>
    <t>Cambio de supervisor</t>
  </si>
  <si>
    <t>CDP</t>
  </si>
  <si>
    <t>RP</t>
  </si>
  <si>
    <t>Fecha máxima para liquidar</t>
  </si>
  <si>
    <t>Liquidado</t>
  </si>
  <si>
    <t>Fecha final de liquidación</t>
  </si>
  <si>
    <t>Ciclo SIED</t>
  </si>
  <si>
    <t>Observaciones</t>
  </si>
  <si>
    <t>Contrato de prestación de servicios 001 de 2023</t>
  </si>
  <si>
    <t>UN&amp;ON SOLUCIONES SISTEMAS DE INFORMACION S.A.S</t>
  </si>
  <si>
    <t>Contratación directa</t>
  </si>
  <si>
    <t>Prestación de servicios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</si>
  <si>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</si>
  <si>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</si>
  <si>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VEINTISEIS MILLONES SETECIENTOS SETENTA Y CINCO MIL PESOS</t>
  </si>
  <si>
    <t>Bogotá D.C.</t>
  </si>
  <si>
    <t>Paola Rodriguez y Diana Fajardo</t>
  </si>
  <si>
    <t>39577276 / 53074436</t>
  </si>
  <si>
    <t>723 de fecha 19 de enero de 2023</t>
  </si>
  <si>
    <t>1223 del 26 de enero de 2023</t>
  </si>
  <si>
    <t>1823/2023/GEA - Contrato de prestación de servicios 001 de 2023</t>
  </si>
  <si>
    <t>Contrato 002 de 2023</t>
  </si>
  <si>
    <t>SUBATOURS SAS</t>
  </si>
  <si>
    <t>Mínima Cuantía</t>
  </si>
  <si>
    <t>Contrato de Suministros</t>
  </si>
  <si>
    <t>VEINTICINCO MILLONES DE PESOS</t>
  </si>
  <si>
    <t>Catalina Torrado Ulloa</t>
  </si>
  <si>
    <t>823 de fecha 24 de enero de 2023</t>
  </si>
  <si>
    <t>1423 del 08 de febrero de 2023</t>
  </si>
  <si>
    <t>2987/2023/GEA - Contrato suministros 002 de 2023</t>
  </si>
  <si>
    <t>Contrato 003 de 2023</t>
  </si>
  <si>
    <t>DISTRACOM SA</t>
  </si>
  <si>
    <t>Suministro de combustible con sistema de control en EDS ubicadas en Bogotá D.C., para el 
parque automotor de la Unidad Administrativa Especial, Unidad de Proyección Normativa y
Estudios de Regulación Financiera -URF</t>
  </si>
  <si>
    <t>OCHO MILLONES DE PESOS</t>
  </si>
  <si>
    <t>423 de fecha 02 de enero de 2023</t>
  </si>
  <si>
    <t>1623 del 16 de febrero de 2023</t>
  </si>
  <si>
    <t>6131/2023/GEA - Contrato suministros 003 de 2023</t>
  </si>
  <si>
    <t>Contrato de prestación de servicios 004 de 2023</t>
  </si>
  <si>
    <t xml:space="preserve">CENTRO 
NACIONAL PARA 
EL DESARROLLO 
DE LA 
ADMINISTRACIÓN 
PÚBLICA S.A.S.
</t>
  </si>
  <si>
    <t>Prestación de servicios de capacitación a servidores públicos de la Unidad Administrativa Especial, Unidad de Proyección Normativa y Estudios de Regulación Financiera - URF, de acuerdo con el Plan Institucional de Capacitación para la vigencia 2023</t>
  </si>
  <si>
    <t>DOCE MILLONES DE PESOS</t>
  </si>
  <si>
    <t>Marlen Lombana Mahecha</t>
  </si>
  <si>
    <t>1223 de fecha 21 de febrero de 2023</t>
  </si>
  <si>
    <t>2523 del 28 de febrero de 2023</t>
  </si>
  <si>
    <t>2721/2023/GEA - Contrato prestación de servicios 004 de 2023</t>
  </si>
  <si>
    <t>Contrato 005 de 2023</t>
  </si>
  <si>
    <t>UNIÓN TEMPORAL CONSEPAR - TECNI JJ 2</t>
  </si>
  <si>
    <t xml:space="preserve">Prestación del servicio de mantenimiento integral, preventivo y correctivo con suministro de repuestos, a todo costo incluida la mano de obra, para los vehículos que conforman el parque automotor de la Unidad Administrativa Especial, Unidad de Proyección Normativa y Estudios de Regulación Financiera URF
</t>
  </si>
  <si>
    <t xml:space="preserve">DIECIOCHO MILLONES DE PESOS </t>
  </si>
  <si>
    <t>923 de fecha 24 de enero de 2023</t>
  </si>
  <si>
    <t>3023 de fecha 21 de marzo de 2023</t>
  </si>
  <si>
    <t>2924/2023/GEA - Contrato prestación de servicios 005 de 2023</t>
  </si>
  <si>
    <t>Contrato de prestación de servicios 006 de 2023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</si>
  <si>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</si>
  <si>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2023.</t>
  </si>
  <si>
    <t>CINCUENTA Y NUEVE MILLONES CUATROCIENTOS CUARENTA Y SEIS MIL PESOS</t>
  </si>
  <si>
    <t>Paola Rodriguez</t>
  </si>
  <si>
    <t>1323 de fecha 22 de marzo de 2023</t>
  </si>
  <si>
    <t>4723 de fecha 18 de abril de 2023</t>
  </si>
  <si>
    <t>6134/2023/GEA - Contrato prestación de servicios 006 de 2023</t>
  </si>
  <si>
    <t>Contrato 007 de 2023</t>
  </si>
  <si>
    <t>LA PREVISORA S.A. COMPAÑÍA DE SEGUROS</t>
  </si>
  <si>
    <t>Seguros</t>
  </si>
  <si>
    <t>Adquirir, mediante una compañía de seguros legalmente autorizada para funcionar en Colombia, los seguros Todo Riesgo, Daños Materiales, Manejo Global para Entidades Oficiales y Seguro de Automóviles, para amparar los bienes e intereses de propiedad o a cargo de la Unidad Administrativa Especial, Unidad de Proyección Normativa y Estudios de Regulación Financiera URF.</t>
  </si>
  <si>
    <t xml:space="preserve">VEINTISIETE MILLONES NOVECIENTOS NOVENTA Y NUEVE MIL OCHOCIENTOS VEINTISIETE PESOS </t>
  </si>
  <si>
    <t>1523 de fecha 05 de mayo de 2023</t>
  </si>
  <si>
    <t>6423 de fecha 16 de mayo de 2023</t>
  </si>
  <si>
    <t>6135/2023/GEA - Contrato prestación de servicios 007 de 2023</t>
  </si>
  <si>
    <t>Orden de compra 110274</t>
  </si>
  <si>
    <t>PANAMERICANA LIBRERÍA Y PAPELERÍA S.A.</t>
  </si>
  <si>
    <t>Mínima Cuantía - TVEC</t>
  </si>
  <si>
    <t>Compraventa</t>
  </si>
  <si>
    <t>Adquisición de elementos de papelería y de equipamiento para la brigada de emergencia de la Unidad Administrativa Especial, Unidad de Proyección Normativa y Estudios de Regulación Financiera - URF.</t>
  </si>
  <si>
    <t>UN MILLON QUINIENTOS CUARENTA Y NUEVE MIL SETECIENTOS CINCUENTA Y UN PESOS</t>
  </si>
  <si>
    <t>1623 de fecha 12 de mayo de 2023</t>
  </si>
  <si>
    <t>7623 de 09 de junio de 2023</t>
  </si>
  <si>
    <t>6136/2023/GEA - Orden de compra 110274</t>
  </si>
  <si>
    <t>Contrato 008 de 2023</t>
  </si>
  <si>
    <t>C.I. MORASU S.A.S</t>
  </si>
  <si>
    <t>Suministro</t>
  </si>
  <si>
    <t>Suministro de dotación para dos (2) servidores públicos del nivel asistencial y técnico administrativo de la Unidad Administrativa Especial, Unidad de Proyección Normativa y Estudios de Regulación Financiera – URF.</t>
  </si>
  <si>
    <t>TRES MILLONES OCHOCIENTOS SIETE MIL PESOS</t>
  </si>
  <si>
    <t>1723 de fecha 23 de mayo de 2023</t>
  </si>
  <si>
    <t>7523 de fecha 06 de junio de 2023</t>
  </si>
  <si>
    <t>6137/2023/GEA - Contrato suministros 008 de 2023</t>
  </si>
  <si>
    <t>FUNDACION UNIVERSIDAD EXTERNADO DE COLOMBIA</t>
  </si>
  <si>
    <t>Prestación de servicios para el desarrollo de actividades de capacitación en finanzas y negocios sostenibles, para servidores de la Unidad Administrativa Especial, Unidad de Proyección Normativa y Estudios de Regulación Financiera – URF, de conformidad con el Plan Institucional de Capacitación 2023.</t>
  </si>
  <si>
    <t>2023 de fecha 20 de junio de 2023</t>
  </si>
  <si>
    <t>9623 de fecha 17 de julio de 2023</t>
  </si>
  <si>
    <t>Contrato 010 de 2023</t>
  </si>
  <si>
    <t>Contrato de prestación de servicios 009 de 2023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</si>
  <si>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</si>
  <si>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 MILLON NOVECIENTOS SESENTA Y SEIS MIL DOSCIENTOS PESOS</t>
  </si>
  <si>
    <t>1823 de fecha 26 de mayo de 2023</t>
  </si>
  <si>
    <t>9723 de fecha 18 de julio de 2023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</si>
  <si>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</si>
  <si>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7843/2023/GEA-Contrato prestación de servicios 009 de 2023</t>
  </si>
  <si>
    <t>7844/2023/GEA - Contrato prestación de servicios 010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</si>
</sst>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/>
    <xf numFmtId="14" fontId="0" fillId="0" borderId="0" xfId="0" applyNumberFormat="1"/>
  </cellXfs>
  <cellStyles count="2">
    <cellStyle name="Normal" xfId="0" builtinId="0"/>
    <cellStyle name="Normal_javi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pane ySplit="1" topLeftCell="A5" activePane="bottomLeft" state="frozen"/>
      <selection pane="bottomLeft" activeCell="AE12" sqref="AE12"/>
    </sheetView>
  </sheetViews>
  <sheetFormatPr baseColWidth="10" defaultColWidth="9.140625" defaultRowHeight="15" x14ac:dyDescent="0.25"/>
  <cols>
    <col min="1" max="1" width="11.42578125" customWidth="1"/>
    <col min="2" max="2" width="14.5703125" customWidth="1"/>
    <col min="3" max="3" width="16" customWidth="1"/>
    <col min="4" max="4" width="13.140625" customWidth="1"/>
    <col min="5" max="5" width="13.42578125" customWidth="1"/>
    <col min="6" max="6" width="11.42578125" customWidth="1"/>
    <col min="7" max="7" width="12.28515625" customWidth="1"/>
    <col min="8" max="8" width="11.42578125" customWidth="1"/>
    <col min="9" max="9" width="46.140625" customWidth="1"/>
    <col min="10" max="11" width="16.42578125" customWidth="1"/>
    <col min="12" max="12" width="13.5703125" customWidth="1"/>
    <col min="13" max="13" width="14.5703125" customWidth="1"/>
    <col min="14" max="16" width="11.42578125" customWidth="1"/>
    <col min="17" max="17" width="17.140625" customWidth="1"/>
    <col min="18" max="19" width="11.42578125" customWidth="1"/>
    <col min="20" max="20" width="9.140625" customWidth="1"/>
    <col min="21" max="23" width="11.42578125" customWidth="1"/>
    <col min="24" max="24" width="12.28515625" customWidth="1"/>
    <col min="25" max="25" width="9.140625" customWidth="1"/>
    <col min="26" max="26" width="11.42578125" customWidth="1"/>
    <col min="27" max="27" width="17.28515625" customWidth="1"/>
    <col min="28" max="30" width="11.42578125" customWidth="1"/>
    <col min="31" max="31" width="15.28515625" bestFit="1" customWidth="1"/>
    <col min="32" max="32" width="15.85546875" customWidth="1"/>
    <col min="33" max="257" width="11.42578125" customWidth="1"/>
  </cols>
  <sheetData>
    <row r="1" spans="1:32" s="5" customFormat="1" ht="56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2" t="s">
        <v>20</v>
      </c>
      <c r="V1" s="2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pans="1:32" ht="78.75" customHeight="1" x14ac:dyDescent="0.25">
      <c r="A2" s="6">
        <v>1</v>
      </c>
      <c r="B2" s="8" t="s">
        <v>32</v>
      </c>
      <c r="C2" s="8" t="s">
        <v>33</v>
      </c>
      <c r="D2" s="8" t="s">
        <v>34</v>
      </c>
      <c r="E2" s="11" t="s">
        <v>35</v>
      </c>
      <c r="F2" s="6" t="s">
        <v>36</v>
      </c>
      <c r="G2" s="12">
        <v>800233464</v>
      </c>
      <c r="H2" s="8">
        <v>6</v>
      </c>
      <c r="I2" s="8" t="s">
        <v>37</v>
      </c>
      <c r="J2" s="10">
        <v>26775000</v>
      </c>
      <c r="K2" s="8" t="s">
        <v>38</v>
      </c>
      <c r="L2" s="10">
        <v>0</v>
      </c>
      <c r="M2" s="10">
        <f t="shared" ref="M2:M12" si="0">J2+L2</f>
        <v>26775000</v>
      </c>
      <c r="N2" s="9">
        <v>44951</v>
      </c>
      <c r="O2" s="14">
        <f>(DAYS360(P2,Q2))-1</f>
        <v>324</v>
      </c>
      <c r="P2" s="9">
        <v>44963</v>
      </c>
      <c r="Q2" s="13">
        <v>45291</v>
      </c>
      <c r="R2" s="6">
        <v>0</v>
      </c>
      <c r="S2" s="6">
        <f t="shared" ref="S2:S9" si="1">O2+R2</f>
        <v>324</v>
      </c>
      <c r="T2" s="13"/>
      <c r="U2" s="6" t="s">
        <v>39</v>
      </c>
      <c r="V2" s="6" t="s">
        <v>39</v>
      </c>
      <c r="W2" s="8" t="s">
        <v>40</v>
      </c>
      <c r="X2" s="8" t="s">
        <v>41</v>
      </c>
      <c r="Y2" s="8"/>
      <c r="Z2" s="8" t="s">
        <v>42</v>
      </c>
      <c r="AA2" s="8" t="s">
        <v>43</v>
      </c>
      <c r="AB2" s="13">
        <v>45412</v>
      </c>
      <c r="AC2" s="7"/>
      <c r="AD2" s="7"/>
      <c r="AE2" s="11" t="s">
        <v>44</v>
      </c>
      <c r="AF2" s="7"/>
    </row>
    <row r="3" spans="1:32" ht="99" customHeight="1" x14ac:dyDescent="0.25">
      <c r="A3" s="6">
        <v>2</v>
      </c>
      <c r="B3" s="8" t="s">
        <v>45</v>
      </c>
      <c r="C3" s="8" t="s">
        <v>46</v>
      </c>
      <c r="D3" s="8" t="s">
        <v>47</v>
      </c>
      <c r="E3" s="11" t="s">
        <v>48</v>
      </c>
      <c r="F3" s="6" t="s">
        <v>36</v>
      </c>
      <c r="G3" s="12">
        <v>800075003</v>
      </c>
      <c r="H3" s="8">
        <v>6</v>
      </c>
      <c r="I3" s="8" t="s">
        <v>119</v>
      </c>
      <c r="J3" s="10">
        <v>25000000</v>
      </c>
      <c r="K3" s="8" t="s">
        <v>49</v>
      </c>
      <c r="L3" s="10">
        <v>0</v>
      </c>
      <c r="M3" s="10">
        <f t="shared" si="0"/>
        <v>25000000</v>
      </c>
      <c r="N3" s="9">
        <v>44963</v>
      </c>
      <c r="O3" s="14">
        <f>(DAYS360(P3,Q3))-1</f>
        <v>316</v>
      </c>
      <c r="P3" s="9">
        <v>44971</v>
      </c>
      <c r="Q3" s="13">
        <v>45291</v>
      </c>
      <c r="R3" s="6">
        <v>0</v>
      </c>
      <c r="S3" s="6">
        <f t="shared" si="1"/>
        <v>316</v>
      </c>
      <c r="T3" s="13"/>
      <c r="U3" s="6" t="s">
        <v>39</v>
      </c>
      <c r="V3" s="6" t="s">
        <v>39</v>
      </c>
      <c r="W3" s="8" t="s">
        <v>50</v>
      </c>
      <c r="X3" s="8">
        <v>1016012713</v>
      </c>
      <c r="Y3" s="8"/>
      <c r="Z3" s="8" t="s">
        <v>51</v>
      </c>
      <c r="AA3" s="8" t="s">
        <v>52</v>
      </c>
      <c r="AB3" s="13">
        <v>45412</v>
      </c>
      <c r="AC3" s="7"/>
      <c r="AD3" s="7"/>
      <c r="AE3" s="11" t="s">
        <v>53</v>
      </c>
      <c r="AF3" s="7"/>
    </row>
    <row r="4" spans="1:32" ht="76.5" customHeight="1" x14ac:dyDescent="0.25">
      <c r="A4" s="6">
        <v>3</v>
      </c>
      <c r="B4" s="8" t="s">
        <v>54</v>
      </c>
      <c r="C4" s="8" t="s">
        <v>55</v>
      </c>
      <c r="D4" s="8" t="s">
        <v>47</v>
      </c>
      <c r="E4" s="11" t="s">
        <v>48</v>
      </c>
      <c r="F4" s="6" t="s">
        <v>36</v>
      </c>
      <c r="G4" s="12">
        <v>811009788</v>
      </c>
      <c r="H4" s="8">
        <v>8</v>
      </c>
      <c r="I4" s="8" t="s">
        <v>56</v>
      </c>
      <c r="J4" s="10">
        <v>8000000</v>
      </c>
      <c r="K4" s="8" t="s">
        <v>57</v>
      </c>
      <c r="L4" s="10">
        <v>0</v>
      </c>
      <c r="M4" s="10">
        <f t="shared" si="0"/>
        <v>8000000</v>
      </c>
      <c r="N4" s="9">
        <v>44973</v>
      </c>
      <c r="O4" s="14">
        <f t="shared" ref="O4:O7" si="2">(DAYS360(P4,Q4))-1</f>
        <v>314</v>
      </c>
      <c r="P4" s="9">
        <v>44973</v>
      </c>
      <c r="Q4" s="13">
        <v>45291</v>
      </c>
      <c r="R4" s="6">
        <v>0</v>
      </c>
      <c r="S4" s="6">
        <f t="shared" si="1"/>
        <v>314</v>
      </c>
      <c r="T4" s="13"/>
      <c r="U4" s="6" t="s">
        <v>39</v>
      </c>
      <c r="V4" s="6" t="s">
        <v>39</v>
      </c>
      <c r="W4" s="8" t="s">
        <v>50</v>
      </c>
      <c r="X4" s="8">
        <v>1016012713</v>
      </c>
      <c r="Y4" s="8"/>
      <c r="Z4" s="8" t="s">
        <v>58</v>
      </c>
      <c r="AA4" s="8" t="s">
        <v>59</v>
      </c>
      <c r="AB4" s="13">
        <v>45412</v>
      </c>
      <c r="AC4" s="7"/>
      <c r="AD4" s="7"/>
      <c r="AE4" s="11" t="s">
        <v>60</v>
      </c>
      <c r="AF4" s="7"/>
    </row>
    <row r="5" spans="1:32" ht="89.25" x14ac:dyDescent="0.25">
      <c r="A5" s="6">
        <v>4</v>
      </c>
      <c r="B5" s="8" t="s">
        <v>61</v>
      </c>
      <c r="C5" s="8" t="s">
        <v>62</v>
      </c>
      <c r="D5" s="8" t="s">
        <v>34</v>
      </c>
      <c r="E5" s="11" t="s">
        <v>35</v>
      </c>
      <c r="F5" s="6" t="s">
        <v>36</v>
      </c>
      <c r="G5" s="12">
        <v>811012739</v>
      </c>
      <c r="H5" s="8">
        <v>8</v>
      </c>
      <c r="I5" s="8" t="s">
        <v>63</v>
      </c>
      <c r="J5" s="10">
        <v>12000000</v>
      </c>
      <c r="K5" s="8" t="s">
        <v>64</v>
      </c>
      <c r="L5" s="10">
        <v>0</v>
      </c>
      <c r="M5" s="10">
        <f t="shared" si="0"/>
        <v>12000000</v>
      </c>
      <c r="N5" s="15">
        <v>44985</v>
      </c>
      <c r="O5" s="14">
        <f t="shared" si="2"/>
        <v>283</v>
      </c>
      <c r="P5" s="9">
        <v>44991</v>
      </c>
      <c r="Q5" s="13">
        <v>45280</v>
      </c>
      <c r="R5" s="6">
        <v>0</v>
      </c>
      <c r="S5" s="6">
        <f t="shared" si="1"/>
        <v>283</v>
      </c>
      <c r="T5" s="13"/>
      <c r="U5" s="6" t="s">
        <v>39</v>
      </c>
      <c r="V5" s="6" t="s">
        <v>39</v>
      </c>
      <c r="W5" s="8" t="s">
        <v>65</v>
      </c>
      <c r="X5" s="8">
        <v>39813311</v>
      </c>
      <c r="Y5" s="8"/>
      <c r="Z5" s="8" t="s">
        <v>66</v>
      </c>
      <c r="AA5" s="8" t="s">
        <v>67</v>
      </c>
      <c r="AB5" s="13">
        <v>45402</v>
      </c>
      <c r="AC5" s="7"/>
      <c r="AD5" s="7"/>
      <c r="AE5" s="11" t="s">
        <v>68</v>
      </c>
      <c r="AF5" s="7"/>
    </row>
    <row r="6" spans="1:32" ht="99" customHeight="1" x14ac:dyDescent="0.25">
      <c r="A6" s="6">
        <v>5</v>
      </c>
      <c r="B6" s="8" t="s">
        <v>69</v>
      </c>
      <c r="C6" s="8" t="s">
        <v>70</v>
      </c>
      <c r="D6" s="8" t="s">
        <v>47</v>
      </c>
      <c r="E6" s="11" t="s">
        <v>35</v>
      </c>
      <c r="F6" s="6" t="s">
        <v>36</v>
      </c>
      <c r="G6" s="12">
        <v>901689886</v>
      </c>
      <c r="H6" s="8">
        <v>4</v>
      </c>
      <c r="I6" s="8" t="s">
        <v>71</v>
      </c>
      <c r="J6" s="10">
        <v>18000000</v>
      </c>
      <c r="K6" s="8" t="s">
        <v>72</v>
      </c>
      <c r="L6" s="10">
        <v>0</v>
      </c>
      <c r="M6" s="10">
        <f t="shared" si="0"/>
        <v>18000000</v>
      </c>
      <c r="N6" s="15">
        <v>44988</v>
      </c>
      <c r="O6" s="14">
        <f t="shared" si="2"/>
        <v>279</v>
      </c>
      <c r="P6" s="9">
        <v>45006</v>
      </c>
      <c r="Q6" s="13">
        <v>45291</v>
      </c>
      <c r="R6" s="6">
        <v>0</v>
      </c>
      <c r="S6" s="6">
        <f t="shared" si="1"/>
        <v>279</v>
      </c>
      <c r="T6" s="13"/>
      <c r="U6" s="6" t="s">
        <v>39</v>
      </c>
      <c r="V6" s="6" t="s">
        <v>39</v>
      </c>
      <c r="W6" s="8" t="s">
        <v>50</v>
      </c>
      <c r="X6" s="8">
        <v>1016012713</v>
      </c>
      <c r="Y6" s="8"/>
      <c r="Z6" s="8" t="s">
        <v>73</v>
      </c>
      <c r="AA6" s="8" t="s">
        <v>74</v>
      </c>
      <c r="AB6" s="13">
        <v>45412</v>
      </c>
      <c r="AC6" s="7"/>
      <c r="AD6" s="7"/>
      <c r="AE6" s="11" t="s">
        <v>75</v>
      </c>
      <c r="AF6" s="7"/>
    </row>
    <row r="7" spans="1:32" ht="99" customHeight="1" x14ac:dyDescent="0.25">
      <c r="A7" s="6">
        <v>6</v>
      </c>
      <c r="B7" s="8" t="s">
        <v>76</v>
      </c>
      <c r="C7" s="8" t="s">
        <v>77</v>
      </c>
      <c r="D7" s="8" t="s">
        <v>34</v>
      </c>
      <c r="E7" s="11" t="s">
        <v>35</v>
      </c>
      <c r="F7" s="6" t="s">
        <v>36</v>
      </c>
      <c r="G7" s="12">
        <v>860066942</v>
      </c>
      <c r="H7" s="8">
        <v>7</v>
      </c>
      <c r="I7" s="8" t="s">
        <v>78</v>
      </c>
      <c r="J7" s="10">
        <v>59446000</v>
      </c>
      <c r="K7" s="8" t="s">
        <v>79</v>
      </c>
      <c r="L7" s="10">
        <v>0</v>
      </c>
      <c r="M7" s="10">
        <f t="shared" si="0"/>
        <v>59446000</v>
      </c>
      <c r="N7" s="15">
        <v>45034</v>
      </c>
      <c r="O7" s="14">
        <f t="shared" si="2"/>
        <v>242</v>
      </c>
      <c r="P7" s="9">
        <v>45044</v>
      </c>
      <c r="Q7" s="13">
        <v>45291</v>
      </c>
      <c r="R7" s="6">
        <v>0</v>
      </c>
      <c r="S7" s="6">
        <f t="shared" si="1"/>
        <v>242</v>
      </c>
      <c r="T7" s="13"/>
      <c r="U7" s="6" t="s">
        <v>39</v>
      </c>
      <c r="V7" s="6" t="s">
        <v>39</v>
      </c>
      <c r="W7" s="8" t="s">
        <v>80</v>
      </c>
      <c r="X7" s="8">
        <v>39577276</v>
      </c>
      <c r="Y7" s="8"/>
      <c r="Z7" s="8" t="s">
        <v>81</v>
      </c>
      <c r="AA7" s="8" t="s">
        <v>82</v>
      </c>
      <c r="AB7" s="13">
        <v>45412</v>
      </c>
      <c r="AC7" s="7"/>
      <c r="AD7" s="7"/>
      <c r="AE7" s="11" t="s">
        <v>83</v>
      </c>
      <c r="AF7" s="7"/>
    </row>
    <row r="8" spans="1:32" ht="99" customHeight="1" x14ac:dyDescent="0.25">
      <c r="A8" s="6">
        <v>7</v>
      </c>
      <c r="B8" s="8" t="s">
        <v>84</v>
      </c>
      <c r="C8" s="8" t="s">
        <v>85</v>
      </c>
      <c r="D8" s="8" t="s">
        <v>47</v>
      </c>
      <c r="E8" s="11" t="s">
        <v>86</v>
      </c>
      <c r="F8" s="6" t="s">
        <v>36</v>
      </c>
      <c r="G8" s="12">
        <v>860002400</v>
      </c>
      <c r="H8" s="8">
        <v>2</v>
      </c>
      <c r="I8" s="8" t="s">
        <v>87</v>
      </c>
      <c r="J8" s="10">
        <v>27999827</v>
      </c>
      <c r="K8" s="8" t="s">
        <v>88</v>
      </c>
      <c r="L8" s="10">
        <v>0</v>
      </c>
      <c r="M8" s="10">
        <f t="shared" si="0"/>
        <v>27999827</v>
      </c>
      <c r="N8" s="15">
        <v>45062</v>
      </c>
      <c r="O8" s="14">
        <v>380</v>
      </c>
      <c r="P8" s="9">
        <v>45063</v>
      </c>
      <c r="Q8" s="13">
        <v>45447</v>
      </c>
      <c r="R8" s="6">
        <v>0</v>
      </c>
      <c r="S8" s="6">
        <f t="shared" si="1"/>
        <v>380</v>
      </c>
      <c r="T8" s="13"/>
      <c r="U8" s="6" t="s">
        <v>39</v>
      </c>
      <c r="V8" s="6" t="s">
        <v>39</v>
      </c>
      <c r="W8" s="8" t="s">
        <v>50</v>
      </c>
      <c r="X8" s="8">
        <v>1016012713</v>
      </c>
      <c r="Y8" s="8"/>
      <c r="Z8" s="8" t="s">
        <v>89</v>
      </c>
      <c r="AA8" s="8" t="s">
        <v>90</v>
      </c>
      <c r="AB8" s="13">
        <v>45569</v>
      </c>
      <c r="AC8" s="7"/>
      <c r="AD8" s="7"/>
      <c r="AE8" s="11" t="s">
        <v>91</v>
      </c>
      <c r="AF8" s="7"/>
    </row>
    <row r="9" spans="1:32" ht="90.75" customHeight="1" x14ac:dyDescent="0.25">
      <c r="A9" s="6">
        <v>8</v>
      </c>
      <c r="B9" s="8" t="s">
        <v>92</v>
      </c>
      <c r="C9" s="8" t="s">
        <v>93</v>
      </c>
      <c r="D9" s="8" t="s">
        <v>94</v>
      </c>
      <c r="E9" s="11" t="s">
        <v>95</v>
      </c>
      <c r="F9" s="6" t="s">
        <v>36</v>
      </c>
      <c r="G9" s="12">
        <v>830037946</v>
      </c>
      <c r="H9" s="8">
        <v>3</v>
      </c>
      <c r="I9" s="8" t="s">
        <v>96</v>
      </c>
      <c r="J9" s="10">
        <v>1549751</v>
      </c>
      <c r="K9" s="8" t="s">
        <v>97</v>
      </c>
      <c r="L9" s="10">
        <v>0</v>
      </c>
      <c r="M9" s="10">
        <f t="shared" si="0"/>
        <v>1549751</v>
      </c>
      <c r="N9" s="16">
        <v>45076</v>
      </c>
      <c r="O9" s="14">
        <v>59</v>
      </c>
      <c r="P9" s="9">
        <v>45086</v>
      </c>
      <c r="Q9" s="13">
        <v>45135</v>
      </c>
      <c r="R9" s="6">
        <v>0</v>
      </c>
      <c r="S9" s="6">
        <f t="shared" si="1"/>
        <v>59</v>
      </c>
      <c r="T9" s="17"/>
      <c r="U9" s="6" t="s">
        <v>39</v>
      </c>
      <c r="V9" s="6" t="s">
        <v>39</v>
      </c>
      <c r="W9" s="8" t="s">
        <v>50</v>
      </c>
      <c r="X9" s="8">
        <v>1016012713</v>
      </c>
      <c r="Y9" s="7"/>
      <c r="Z9" s="8" t="s">
        <v>98</v>
      </c>
      <c r="AA9" s="8" t="s">
        <v>99</v>
      </c>
      <c r="AB9" s="13">
        <v>45258</v>
      </c>
      <c r="AC9" s="7"/>
      <c r="AD9" s="7"/>
      <c r="AE9" s="11" t="s">
        <v>100</v>
      </c>
      <c r="AF9" s="7"/>
    </row>
    <row r="10" spans="1:32" ht="99" customHeight="1" x14ac:dyDescent="0.25">
      <c r="A10" s="6">
        <v>9</v>
      </c>
      <c r="B10" s="8" t="s">
        <v>101</v>
      </c>
      <c r="C10" s="8" t="s">
        <v>102</v>
      </c>
      <c r="D10" s="8" t="s">
        <v>47</v>
      </c>
      <c r="E10" s="11" t="s">
        <v>103</v>
      </c>
      <c r="F10" s="6" t="s">
        <v>36</v>
      </c>
      <c r="G10" s="12">
        <v>900719304</v>
      </c>
      <c r="H10" s="8">
        <v>6</v>
      </c>
      <c r="I10" s="8" t="s">
        <v>104</v>
      </c>
      <c r="J10" s="10">
        <v>3807000</v>
      </c>
      <c r="K10" s="8" t="s">
        <v>105</v>
      </c>
      <c r="L10" s="10">
        <v>0</v>
      </c>
      <c r="M10" s="10">
        <f t="shared" si="0"/>
        <v>3807000</v>
      </c>
      <c r="N10" s="15">
        <v>45083</v>
      </c>
      <c r="O10" s="14">
        <f>_xlfn.DAYS(Q10,P10)</f>
        <v>194</v>
      </c>
      <c r="P10" s="9">
        <v>45086</v>
      </c>
      <c r="Q10" s="13">
        <v>45280</v>
      </c>
      <c r="R10" s="6">
        <v>0</v>
      </c>
      <c r="S10" s="6">
        <f t="shared" ref="S10" si="3">O10+R10</f>
        <v>194</v>
      </c>
      <c r="T10" s="13"/>
      <c r="U10" s="6" t="s">
        <v>39</v>
      </c>
      <c r="V10" s="6" t="s">
        <v>39</v>
      </c>
      <c r="W10" s="8" t="s">
        <v>50</v>
      </c>
      <c r="X10" s="8">
        <v>1016012713</v>
      </c>
      <c r="Y10" s="8"/>
      <c r="Z10" s="8" t="s">
        <v>106</v>
      </c>
      <c r="AA10" s="8" t="s">
        <v>107</v>
      </c>
      <c r="AB10" s="13">
        <v>45402</v>
      </c>
      <c r="AC10" s="7"/>
      <c r="AD10" s="7"/>
      <c r="AE10" s="11" t="s">
        <v>108</v>
      </c>
      <c r="AF10" s="7"/>
    </row>
    <row r="11" spans="1:32" ht="99" customHeight="1" x14ac:dyDescent="0.25">
      <c r="A11" s="6">
        <v>10</v>
      </c>
      <c r="B11" s="8" t="s">
        <v>114</v>
      </c>
      <c r="C11" s="8" t="s">
        <v>109</v>
      </c>
      <c r="D11" s="8" t="s">
        <v>34</v>
      </c>
      <c r="E11" s="11" t="s">
        <v>35</v>
      </c>
      <c r="F11" s="6" t="s">
        <v>36</v>
      </c>
      <c r="G11" s="12">
        <v>860014918</v>
      </c>
      <c r="H11" s="8">
        <v>7</v>
      </c>
      <c r="I11" s="8" t="s">
        <v>110</v>
      </c>
      <c r="J11" s="10">
        <v>12000000</v>
      </c>
      <c r="K11" s="8" t="s">
        <v>64</v>
      </c>
      <c r="L11" s="10">
        <v>0</v>
      </c>
      <c r="M11" s="10">
        <f t="shared" si="0"/>
        <v>12000000</v>
      </c>
      <c r="N11" s="15">
        <v>45124</v>
      </c>
      <c r="O11" s="14">
        <f>_xlfn.DAYS(Q11,P11)</f>
        <v>115</v>
      </c>
      <c r="P11" s="9">
        <v>45135</v>
      </c>
      <c r="Q11" s="13">
        <v>45250</v>
      </c>
      <c r="R11" s="6">
        <v>0</v>
      </c>
      <c r="S11" s="6">
        <v>115</v>
      </c>
      <c r="T11" s="13"/>
      <c r="U11" s="6" t="s">
        <v>39</v>
      </c>
      <c r="V11" s="6" t="s">
        <v>39</v>
      </c>
      <c r="W11" s="8" t="s">
        <v>80</v>
      </c>
      <c r="X11" s="8">
        <v>39577276</v>
      </c>
      <c r="Y11" s="8"/>
      <c r="Z11" s="8" t="s">
        <v>111</v>
      </c>
      <c r="AA11" s="8" t="s">
        <v>112</v>
      </c>
      <c r="AB11" s="13">
        <v>45371</v>
      </c>
      <c r="AC11" s="7"/>
      <c r="AD11" s="7"/>
      <c r="AE11" s="11" t="s">
        <v>120</v>
      </c>
      <c r="AF11" s="7"/>
    </row>
    <row r="12" spans="1:32" ht="99" customHeight="1" x14ac:dyDescent="0.25">
      <c r="A12" s="6">
        <v>11</v>
      </c>
      <c r="B12" s="8" t="s">
        <v>113</v>
      </c>
      <c r="C12" s="8" t="s">
        <v>85</v>
      </c>
      <c r="D12" s="8" t="s">
        <v>47</v>
      </c>
      <c r="E12" s="11" t="s">
        <v>86</v>
      </c>
      <c r="F12" s="6" t="s">
        <v>36</v>
      </c>
      <c r="G12" s="12">
        <v>860002400</v>
      </c>
      <c r="H12" s="8">
        <v>2</v>
      </c>
      <c r="I12" s="8" t="s">
        <v>115</v>
      </c>
      <c r="J12" s="10">
        <v>1966200</v>
      </c>
      <c r="K12" s="8" t="s">
        <v>116</v>
      </c>
      <c r="L12" s="10">
        <v>0</v>
      </c>
      <c r="M12" s="10">
        <f t="shared" si="0"/>
        <v>1966200</v>
      </c>
      <c r="N12" s="15">
        <v>45125</v>
      </c>
      <c r="O12" s="14">
        <v>12</v>
      </c>
      <c r="P12" s="9">
        <v>45125</v>
      </c>
      <c r="Q12" s="13">
        <v>45137</v>
      </c>
      <c r="R12" s="6">
        <v>0</v>
      </c>
      <c r="S12" s="6">
        <v>12</v>
      </c>
      <c r="T12" s="13"/>
      <c r="U12" s="6" t="s">
        <v>39</v>
      </c>
      <c r="V12" s="6" t="s">
        <v>39</v>
      </c>
      <c r="W12" s="8" t="s">
        <v>50</v>
      </c>
      <c r="X12" s="8">
        <v>1016012713</v>
      </c>
      <c r="Y12" s="8"/>
      <c r="Z12" s="8" t="s">
        <v>117</v>
      </c>
      <c r="AA12" s="8" t="s">
        <v>118</v>
      </c>
      <c r="AB12" s="13">
        <v>45260</v>
      </c>
      <c r="AC12" s="7"/>
      <c r="AD12" s="7"/>
      <c r="AE12" s="11" t="s">
        <v>121</v>
      </c>
      <c r="AF1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E324-1BD7-4A74-8204-36B0597EADA3}">
  <dimension ref="A1:C1"/>
  <sheetViews>
    <sheetView workbookViewId="0">
      <selection activeCell="C1" sqref="C1"/>
    </sheetView>
  </sheetViews>
  <sheetFormatPr baseColWidth="10" defaultRowHeight="15" x14ac:dyDescent="0.25"/>
  <sheetData>
    <row r="1" spans="1:3" x14ac:dyDescent="0.25">
      <c r="A1" s="18">
        <v>45135</v>
      </c>
      <c r="B1" s="18">
        <v>45250</v>
      </c>
      <c r="C1">
        <f>_xlfn.DAYS(B1,A1)</f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Hoja1!_Hlk136500533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Eleonora Elisa Ferroni De Chiappe</cp:lastModifiedBy>
  <cp:revision/>
  <dcterms:created xsi:type="dcterms:W3CDTF">2020-02-03T20:12:45Z</dcterms:created>
  <dcterms:modified xsi:type="dcterms:W3CDTF">2023-08-11T22:22:32Z</dcterms:modified>
  <cp:category/>
  <cp:contentStatus/>
</cp:coreProperties>
</file>