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22" documentId="13_ncr:1_{52860F21-FE9E-4985-8BA3-37DD0BBE01DD}" xr6:coauthVersionLast="47" xr6:coauthVersionMax="47" xr10:uidLastSave="{F5126EE6-D069-4D77-81BE-B91539A27D6F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4" i="2"/>
  <c r="H3" i="2"/>
  <c r="H7" i="2"/>
  <c r="H5" i="2"/>
  <c r="G8" i="2"/>
  <c r="G7" i="2"/>
  <c r="G9" i="2"/>
  <c r="H2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<sst xmlns="http://schemas.openxmlformats.org/spreadsheetml/2006/main" count="65" uniqueCount="52">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</sst>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pane ySplit="1" topLeftCell="A2" activePane="bottomLeft" state="frozen"/>
      <selection pane="bottomLeft" activeCell="K11" sqref="K11"/>
    </sheetView>
  </sheetViews>
  <sheetFormatPr defaultColWidth="11.42578125" defaultRowHeight="12.75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0.25</v>
      </c>
      <c r="H2" s="3">
        <f>6693750</f>
        <v>6693750</v>
      </c>
      <c r="I2" s="6" t="s">
        <v>14</v>
      </c>
      <c r="J2" s="6" t="s">
        <v>15</v>
      </c>
      <c r="K2" s="1" t="s">
        <v>16</v>
      </c>
    </row>
    <row r="3" spans="1:12" ht="136.5" customHeight="1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v>25000000</v>
      </c>
      <c r="G3" s="14">
        <f>(H3*100%)/F3</f>
        <v>0.48493192000000002</v>
      </c>
      <c r="H3" s="3">
        <f>903585+4849955+6369758</f>
        <v>12123298</v>
      </c>
      <c r="I3" s="2" t="s">
        <v>20</v>
      </c>
      <c r="J3" s="2" t="s">
        <v>21</v>
      </c>
      <c r="K3" s="1" t="s">
        <v>22</v>
      </c>
    </row>
    <row r="4" spans="1:12" ht="81" customHeight="1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0.23060083749999999</v>
      </c>
      <c r="H4" s="3">
        <f>339520+120000+152808+176467+537475+437274+81262.7</f>
        <v>1844806.7</v>
      </c>
      <c r="I4" s="6" t="s">
        <v>14</v>
      </c>
      <c r="J4" s="2" t="s">
        <v>21</v>
      </c>
      <c r="K4" s="1" t="s">
        <v>26</v>
      </c>
    </row>
    <row r="5" spans="1:12" ht="89.25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12000000</v>
      </c>
      <c r="G5" s="14">
        <f t="shared" ref="G5:G9" si="0">(H5*100%)/F5</f>
        <v>0.27584166666666665</v>
      </c>
      <c r="H5" s="17">
        <f>3310100</f>
        <v>3310100</v>
      </c>
      <c r="I5" s="6" t="s">
        <v>14</v>
      </c>
      <c r="J5" s="2" t="s">
        <v>15</v>
      </c>
      <c r="K5" s="1" t="s">
        <v>30</v>
      </c>
    </row>
    <row r="6" spans="1:12" ht="76.5">
      <c r="A6" s="16" t="s">
        <v>31</v>
      </c>
      <c r="B6" s="16" t="s">
        <v>32</v>
      </c>
      <c r="C6" s="16" t="s">
        <v>33</v>
      </c>
      <c r="D6" s="18">
        <v>45006</v>
      </c>
      <c r="E6" s="19">
        <v>45291</v>
      </c>
      <c r="F6" s="20">
        <v>18000000</v>
      </c>
      <c r="G6" s="14">
        <f t="shared" si="0"/>
        <v>4.3633444444444447E-2</v>
      </c>
      <c r="H6" s="3">
        <f>423642+361760</f>
        <v>785402</v>
      </c>
      <c r="I6" s="6" t="s">
        <v>14</v>
      </c>
      <c r="J6" s="6" t="s">
        <v>21</v>
      </c>
      <c r="K6" s="1" t="s">
        <v>34</v>
      </c>
    </row>
    <row r="7" spans="1:12" ht="67.5">
      <c r="A7" s="16" t="s">
        <v>35</v>
      </c>
      <c r="B7" s="16" t="s">
        <v>36</v>
      </c>
      <c r="C7" s="16" t="s">
        <v>37</v>
      </c>
      <c r="D7" s="18">
        <v>45044</v>
      </c>
      <c r="E7" s="19">
        <v>45291</v>
      </c>
      <c r="F7" s="21">
        <v>59446000</v>
      </c>
      <c r="G7" s="14">
        <f t="shared" si="0"/>
        <v>9.4246273929280353E-2</v>
      </c>
      <c r="H7" s="3">
        <f>5602564</f>
        <v>5602564</v>
      </c>
      <c r="I7" s="2" t="s">
        <v>20</v>
      </c>
      <c r="J7" s="2" t="s">
        <v>15</v>
      </c>
      <c r="K7" s="1" t="s">
        <v>38</v>
      </c>
    </row>
    <row r="8" spans="1:12" ht="89.25">
      <c r="A8" s="16" t="s">
        <v>39</v>
      </c>
      <c r="B8" s="16" t="s">
        <v>40</v>
      </c>
      <c r="C8" s="16" t="s">
        <v>41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42</v>
      </c>
    </row>
    <row r="9" spans="1:12" ht="51">
      <c r="A9" s="16" t="s">
        <v>43</v>
      </c>
      <c r="B9" s="16" t="s">
        <v>44</v>
      </c>
      <c r="C9" s="16" t="s">
        <v>45</v>
      </c>
      <c r="D9" s="18">
        <v>45086</v>
      </c>
      <c r="E9" s="19">
        <v>45135</v>
      </c>
      <c r="F9" s="21">
        <v>1549751</v>
      </c>
      <c r="G9" s="14">
        <f t="shared" si="0"/>
        <v>0.37072923327682961</v>
      </c>
      <c r="H9" s="3">
        <v>574538</v>
      </c>
      <c r="I9" s="6" t="s">
        <v>14</v>
      </c>
      <c r="J9" s="6" t="s">
        <v>46</v>
      </c>
      <c r="K9" s="1" t="s">
        <v>47</v>
      </c>
    </row>
    <row r="10" spans="1:12" ht="53.25">
      <c r="A10" s="16" t="s">
        <v>48</v>
      </c>
      <c r="B10" s="16" t="s">
        <v>49</v>
      </c>
      <c r="C10" s="22" t="s">
        <v>50</v>
      </c>
      <c r="D10" s="18">
        <v>45086</v>
      </c>
      <c r="E10" s="19">
        <v>45280</v>
      </c>
      <c r="F10" s="21">
        <v>3807000</v>
      </c>
      <c r="G10" s="14">
        <v>0</v>
      </c>
      <c r="H10" s="3">
        <v>0</v>
      </c>
      <c r="I10" s="6" t="s">
        <v>14</v>
      </c>
      <c r="J10" s="6" t="s">
        <v>21</v>
      </c>
      <c r="K10" s="23" t="s">
        <v>51</v>
      </c>
    </row>
  </sheetData>
  <sortState xmlns:xlrd2="http://schemas.microsoft.com/office/spreadsheetml/2017/richdata2" ref="A2:J5">
    <sortCondition ref="A1:A5"/>
  </sortState>
  <hyperlinks>
    <hyperlink ref="K9" r:id="rId1" xr:uid="{0821C1EE-FD89-4625-8EC8-260B2BE509B2}"/>
    <hyperlink ref="K10" r:id="rId2" xr:uid="{44228D06-B7DE-44B1-BA16-B202DE80E015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2023-07-18T21:17:07Z</dcterms:modified>
  <cp:category/>
  <cp:contentStatus/>
</cp:coreProperties>
</file>