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52860F21-FE9E-4985-8BA3-37DD0BBE0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G8" i="2"/>
  <c r="H7" i="2"/>
  <c r="G7" i="2" s="1"/>
  <c r="H6" i="2"/>
  <c r="H4" i="2"/>
  <c r="H3" i="2"/>
  <c r="G9" i="2"/>
  <c r="H2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<sst xmlns="http://schemas.openxmlformats.org/spreadsheetml/2006/main" count="59" uniqueCount="48">
  <si>
    <t>Contrato</t>
  </si>
  <si>
    <t>Contratista</t>
  </si>
  <si>
    <t>Modalidad</t>
  </si>
  <si>
    <t>Contratación directa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</si>
  <si>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</si>
  <si>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</si>
  <si>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</si>
  <si>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</si>
  <si>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</si>
  <si>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</si>
  <si>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N/A</t>
  </si>
  <si>
    <t>Mínima Cuantía</t>
  </si>
  <si>
    <t xml:space="preserve">Porcentaje de ejecución presupuestal </t>
  </si>
  <si>
    <t>UN&amp;ON SOLUCIONES SISTEMAS DE INFORMACION S.A.S</t>
  </si>
  <si>
    <t>Link consulta SECOP II o TVEC</t>
  </si>
  <si>
    <t>Contrato de prestación de servicios 001 de 2023</t>
  </si>
  <si>
    <t>Contrato 002 de 2023</t>
  </si>
  <si>
    <t>Contrato 003 de 2023</t>
  </si>
  <si>
    <t>Contrato de prestación de servicios 004 de 2023</t>
  </si>
  <si>
    <t>Contrato 005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</si>
  <si>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</si>
  <si>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</si>
  <si>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Suministro de combustible con sistema de control en EDS ubicadas en Bogotá D.C., para el 
parque automotor de la Unidad Administrativa Especial, Unidad de Proyección Normativa y
Estudios de Regulación Financiera -URF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</si>
  <si>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</si>
  <si>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</si>
  <si>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SUBATOURS SAS</t>
  </si>
  <si>
    <t>DISTRACOM SA</t>
  </si>
  <si>
    <t xml:space="preserve">CENTRO 
NACIONAL PARA 
EL DESARROLLO 
DE LA 
ADMINISTRACIÓN 
PÚBLICA S.A.S.
</t>
  </si>
  <si>
    <t>UNIÓN TEMPORAL CONSEPAR - TECNI JJ 2</t>
  </si>
  <si>
    <t>Otrosí aclaratorio No. 1</t>
  </si>
  <si>
    <t>https://community.secop.gov.co/Public/Tendering/OpportunityDetail/Index?noticeUID=CO1.NTC.3841751&amp;isFromPublicArea=True&amp;isModal=False</t>
  </si>
  <si>
    <t>https://community.secop.gov.co/Public/Tendering/OpportunityDetail/Index?noticeUID=CO1.NTC.3856020&amp;isFromPublicArea=True&amp;isModal=False</t>
  </si>
  <si>
    <t>https://community.secop.gov.co/Public/Tendering/OpportunityDetail/Index?noticeUID=CO1.NTC.3855851&amp;isFromPublicArea=True&amp;isModal=False</t>
  </si>
  <si>
    <t>https://community.secop.gov.co/Public/Tendering/OpportunityDetail/Index?noticeUID=CO1.NTC.4072365&amp;isFromPublicArea=True&amp;isModal=False</t>
  </si>
  <si>
    <t>https://community.secop.gov.co/Public/Tendering/OpportunityDetail/Index?noticeUID=CO1.NTC.4032336&amp;isFromPublicArea=True&amp;isModal=False</t>
  </si>
  <si>
    <t xml:space="preserve">CAJA DE COMPENSACIÓN FAMILIAR COMPENSAR
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</si>
  <si>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</si>
  <si>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</si>
  <si>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https://community.secop.gov.co/Public/Tendering/ContractNoticePhases/View?PPI=CO1.PPI.24375400&amp;isFromPublicArea=True&amp;isModal=False</t>
  </si>
  <si>
    <t>Contrato 007 de 2023</t>
  </si>
  <si>
    <t>Orden de compra 110274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</si>
  <si>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</si>
  <si>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Adquisición de elementos de papelería y de equipamiento para la brigada de emergencia de la Unidad Administrativa Especial, Unidad de Proyección Normativa y Estudios de Regulación Financiera - URF.</t>
  </si>
  <si>
    <t>LA PREVISORA S.A. COMPAÑÍA DE SEGUROS</t>
  </si>
  <si>
    <t>PANAMERICANA LIBRERÍA Y PAPELERÍA S.A.</t>
  </si>
  <si>
    <t>Mínima Cuantía - TVEC</t>
  </si>
  <si>
    <t>https://community.secop.gov.co/Public/Tendering/ContractNoticePhases/View?PPI=CO1.PPI.24800377&amp;isFromPublicArea=True&amp;isModal=False</t>
  </si>
  <si>
    <t>https://www.colombiacompra.gov.co/tienda-virtual-del-estado-colombiano/ordenes-compra/110274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</si>
</sst>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mbiacompra.gov.co/tienda-virtual-del-estado-colombiano/ordenes-compra/110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pane ySplit="1" topLeftCell="A5" activePane="bottomLeft" state="frozen"/>
      <selection pane="bottomLeft" activeCell="D14" sqref="D14"/>
    </sheetView>
  </sheetViews>
  <sheetFormatPr baseColWidth="10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4</v>
      </c>
      <c r="C1" s="8" t="s">
        <v>1</v>
      </c>
      <c r="D1" s="8" t="s">
        <v>5</v>
      </c>
      <c r="E1" s="8" t="s">
        <v>6</v>
      </c>
      <c r="F1" s="9" t="s">
        <v>7</v>
      </c>
      <c r="G1" s="4" t="s">
        <v>12</v>
      </c>
      <c r="H1" s="10" t="s">
        <v>8</v>
      </c>
      <c r="I1" s="8" t="s">
        <v>9</v>
      </c>
      <c r="J1" s="8" t="s">
        <v>2</v>
      </c>
      <c r="K1" s="8" t="s">
        <v>14</v>
      </c>
      <c r="L1" s="11"/>
    </row>
    <row r="2" spans="1:12" ht="83.25" customHeight="1" x14ac:dyDescent="0.2">
      <c r="A2" s="16" t="s">
        <v>15</v>
      </c>
      <c r="B2" s="16" t="s">
        <v>20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0.25</v>
      </c>
      <c r="H2" s="3">
        <f>6693750</f>
        <v>6693750</v>
      </c>
      <c r="I2" s="6" t="s">
        <v>10</v>
      </c>
      <c r="J2" s="6" t="s">
        <v>3</v>
      </c>
      <c r="K2" s="1" t="s">
        <v>30</v>
      </c>
    </row>
    <row r="3" spans="1:12" ht="136.5" customHeight="1" x14ac:dyDescent="0.2">
      <c r="A3" s="16" t="s">
        <v>16</v>
      </c>
      <c r="B3" s="16" t="s">
        <v>21</v>
      </c>
      <c r="C3" s="16" t="s">
        <v>25</v>
      </c>
      <c r="D3" s="18">
        <v>44971</v>
      </c>
      <c r="E3" s="19">
        <v>45291</v>
      </c>
      <c r="F3" s="20">
        <v>25000000</v>
      </c>
      <c r="G3" s="14">
        <f>(H3*100%)/F3</f>
        <v>0.2301416</v>
      </c>
      <c r="H3" s="3">
        <f>903585+4849955</f>
        <v>5753540</v>
      </c>
      <c r="I3" s="2" t="s">
        <v>29</v>
      </c>
      <c r="J3" s="2" t="s">
        <v>11</v>
      </c>
      <c r="K3" s="1" t="s">
        <v>31</v>
      </c>
    </row>
    <row r="4" spans="1:12" ht="63.75" x14ac:dyDescent="0.2">
      <c r="A4" s="16" t="s">
        <v>17</v>
      </c>
      <c r="B4" s="16" t="s">
        <v>22</v>
      </c>
      <c r="C4" s="16" t="s">
        <v>26</v>
      </c>
      <c r="D4" s="18">
        <v>44973</v>
      </c>
      <c r="E4" s="19">
        <v>45291</v>
      </c>
      <c r="F4" s="20">
        <v>8000000</v>
      </c>
      <c r="G4" s="14">
        <f>(H4*100%)/F4</f>
        <v>0.16578375000000001</v>
      </c>
      <c r="H4" s="3">
        <f>339520+120000+152808+176467+537475</f>
        <v>1326270</v>
      </c>
      <c r="I4" s="6" t="s">
        <v>10</v>
      </c>
      <c r="J4" s="2" t="s">
        <v>11</v>
      </c>
      <c r="K4" s="1" t="s">
        <v>32</v>
      </c>
    </row>
    <row r="5" spans="1:12" ht="89.25" x14ac:dyDescent="0.2">
      <c r="A5" s="16" t="s">
        <v>18</v>
      </c>
      <c r="B5" s="16" t="s">
        <v>23</v>
      </c>
      <c r="C5" s="16" t="s">
        <v>27</v>
      </c>
      <c r="D5" s="18">
        <v>44991</v>
      </c>
      <c r="E5" s="19">
        <v>45280</v>
      </c>
      <c r="F5" s="20">
        <v>12000000</v>
      </c>
      <c r="G5" s="14">
        <f t="shared" ref="G5:G9" si="0">(H5*100%)/F5</f>
        <v>0.27584166666666665</v>
      </c>
      <c r="H5" s="17">
        <f>3310100</f>
        <v>3310100</v>
      </c>
      <c r="I5" s="6" t="s">
        <v>10</v>
      </c>
      <c r="J5" s="2" t="s">
        <v>3</v>
      </c>
      <c r="K5" s="1" t="s">
        <v>33</v>
      </c>
    </row>
    <row r="6" spans="1:12" ht="76.5" x14ac:dyDescent="0.2">
      <c r="A6" s="16" t="s">
        <v>19</v>
      </c>
      <c r="B6" s="16" t="s">
        <v>24</v>
      </c>
      <c r="C6" s="16" t="s">
        <v>28</v>
      </c>
      <c r="D6" s="18">
        <v>45006</v>
      </c>
      <c r="E6" s="19">
        <v>45291</v>
      </c>
      <c r="F6" s="20">
        <v>18000000</v>
      </c>
      <c r="G6" s="14">
        <f t="shared" si="0"/>
        <v>2.3535666666666667E-2</v>
      </c>
      <c r="H6" s="3">
        <f>423642</f>
        <v>423642</v>
      </c>
      <c r="I6" s="6" t="s">
        <v>10</v>
      </c>
      <c r="J6" s="6" t="s">
        <v>11</v>
      </c>
      <c r="K6" s="1" t="s">
        <v>34</v>
      </c>
    </row>
    <row r="7" spans="1:12" ht="63.75" x14ac:dyDescent="0.2">
      <c r="A7" s="16" t="s">
        <v>36</v>
      </c>
      <c r="B7" s="16" t="s">
        <v>37</v>
      </c>
      <c r="C7" s="16" t="s">
        <v>35</v>
      </c>
      <c r="D7" s="18">
        <v>45044</v>
      </c>
      <c r="E7" s="19">
        <v>45291</v>
      </c>
      <c r="F7" s="21">
        <v>59446000</v>
      </c>
      <c r="G7" s="14">
        <f t="shared" si="0"/>
        <v>3.4691383776873128E-2</v>
      </c>
      <c r="H7" s="3">
        <f>2062264</f>
        <v>2062264</v>
      </c>
      <c r="I7" s="6" t="s">
        <v>10</v>
      </c>
      <c r="J7" s="2" t="s">
        <v>3</v>
      </c>
      <c r="K7" s="1" t="s">
        <v>38</v>
      </c>
    </row>
    <row r="8" spans="1:12" ht="89.25" x14ac:dyDescent="0.2">
      <c r="A8" s="16" t="s">
        <v>39</v>
      </c>
      <c r="B8" s="16" t="s">
        <v>41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0</v>
      </c>
      <c r="H8" s="3">
        <v>0</v>
      </c>
      <c r="I8" s="6" t="s">
        <v>10</v>
      </c>
      <c r="J8" s="6" t="s">
        <v>11</v>
      </c>
      <c r="K8" s="1" t="s">
        <v>46</v>
      </c>
    </row>
    <row r="9" spans="1:12" ht="51" x14ac:dyDescent="0.2">
      <c r="A9" s="16" t="s">
        <v>40</v>
      </c>
      <c r="B9" s="16" t="s">
        <v>42</v>
      </c>
      <c r="C9" s="16" t="s">
        <v>44</v>
      </c>
      <c r="D9" s="18">
        <v>45086</v>
      </c>
      <c r="E9" s="19">
        <v>45135</v>
      </c>
      <c r="F9" s="21">
        <v>1549751</v>
      </c>
      <c r="G9" s="14">
        <f t="shared" si="0"/>
        <v>0</v>
      </c>
      <c r="H9" s="3">
        <v>0</v>
      </c>
      <c r="I9" s="6" t="s">
        <v>10</v>
      </c>
      <c r="J9" s="6" t="s">
        <v>45</v>
      </c>
      <c r="K9" s="1" t="s">
        <v>47</v>
      </c>
    </row>
    <row r="10" spans="1:12" x14ac:dyDescent="0.2">
      <c r="F10" s="21"/>
    </row>
  </sheetData>
  <sortState xmlns:xlrd2="http://schemas.microsoft.com/office/spreadsheetml/2017/richdata2" ref="A2:J5">
    <sortCondition ref="A1:A5"/>
  </sortState>
  <hyperlinks>
    <hyperlink ref="K9" r:id="rId1" xr:uid="{0821C1EE-FD89-4625-8EC8-260B2BE509B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2023-06-14T20:55:03Z</dcterms:modified>
</cp:coreProperties>
</file>