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3\PRESUPUESTO\INFORMES\"/>
    </mc:Choice>
  </mc:AlternateContent>
  <xr:revisionPtr revIDLastSave="0" documentId="13_ncr:1_{AD8ED9CD-2D34-4A55-8B01-926A089D8C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2" i="1"/>
  <c r="O10" i="1"/>
  <c r="O8" i="1"/>
  <c r="O7" i="1"/>
  <c r="O6" i="1"/>
  <c r="M15" i="1"/>
  <c r="M13" i="1" s="1"/>
  <c r="M14" i="1"/>
  <c r="M12" i="1"/>
  <c r="M10" i="1"/>
  <c r="M8" i="1"/>
  <c r="M7" i="1"/>
  <c r="M6" i="1"/>
  <c r="Q13" i="1"/>
  <c r="P13" i="1"/>
  <c r="N13" i="1"/>
  <c r="L13" i="1"/>
  <c r="K13" i="1"/>
  <c r="J13" i="1"/>
  <c r="I13" i="1"/>
  <c r="H13" i="1"/>
  <c r="G13" i="1"/>
  <c r="F13" i="1"/>
  <c r="E13" i="1"/>
  <c r="Q11" i="1"/>
  <c r="P11" i="1"/>
  <c r="N11" i="1"/>
  <c r="L11" i="1"/>
  <c r="K11" i="1"/>
  <c r="J11" i="1"/>
  <c r="I11" i="1"/>
  <c r="H11" i="1"/>
  <c r="G11" i="1"/>
  <c r="F11" i="1"/>
  <c r="E11" i="1"/>
  <c r="Q9" i="1"/>
  <c r="P9" i="1"/>
  <c r="N9" i="1"/>
  <c r="L9" i="1"/>
  <c r="K9" i="1"/>
  <c r="J9" i="1"/>
  <c r="G9" i="1"/>
  <c r="H9" i="1" s="1"/>
  <c r="O9" i="1" s="1"/>
  <c r="F9" i="1"/>
  <c r="E9" i="1"/>
  <c r="Q5" i="1"/>
  <c r="Q16" i="1" s="1"/>
  <c r="P5" i="1"/>
  <c r="N5" i="1"/>
  <c r="L5" i="1"/>
  <c r="K5" i="1"/>
  <c r="J5" i="1"/>
  <c r="I5" i="1"/>
  <c r="H5" i="1"/>
  <c r="G5" i="1"/>
  <c r="F5" i="1"/>
  <c r="E5" i="1"/>
  <c r="P16" i="1" l="1"/>
  <c r="J16" i="1"/>
  <c r="F16" i="1"/>
  <c r="G16" i="1"/>
  <c r="H16" i="1"/>
  <c r="K16" i="1"/>
  <c r="M11" i="1"/>
  <c r="E16" i="1"/>
  <c r="I16" i="1"/>
  <c r="O5" i="1"/>
  <c r="M9" i="1"/>
  <c r="O11" i="1"/>
  <c r="O13" i="1"/>
  <c r="N16" i="1"/>
  <c r="O16" i="1" s="1"/>
  <c r="M5" i="1"/>
  <c r="L16" i="1"/>
  <c r="M16" i="1" l="1"/>
</calcChain>
</file>

<file path=xl/sharedStrings.xml><?xml version="1.0" encoding="utf-8"?>
<sst xmlns="http://schemas.openxmlformats.org/spreadsheetml/2006/main" count="115" uniqueCount="46">
  <si>
    <t>Año Fiscal:</t>
  </si>
  <si>
    <t/>
  </si>
  <si>
    <t>Vigencia:</t>
  </si>
  <si>
    <t>Actual</t>
  </si>
  <si>
    <t>Periodo:</t>
  </si>
  <si>
    <t>Enero-Marzo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</si>
  <si>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</si>
  <si>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</si>
  <si>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</si>
  <si>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</si>
  <si>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</si>
  <si>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</si>
  <si>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</si>
  <si>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</si>
  <si>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</si>
  <si>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</si>
  <si>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</si>
  <si>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</si>
  <si>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</si>
  <si>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</si>
  <si>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</si>
  <si>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</si>
  <si>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</si>
  <si>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</si>
  <si>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</si>
  <si>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</si>
  <si>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</si>
  <si>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</si>
  <si>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</si>
  <si>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</si>
  <si>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</si>
  <si>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</si>
  <si>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</si>
  <si>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</si>
  <si>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</si>
  <si>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</si>
  <si>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</si>
  <si>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</si>
  <si>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% EJECUCIÓN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</si>
  <si>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</si>
  <si>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</si>
  <si>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</si>
  <si>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</si>
  <si>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</si>
  <si>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UNIDAD ADMINISTRATIVA ESPECIAL UNIDAD DE PROYECCIÓN NORMATIVA Y ESTUDIOS DE REGULACIÓN FINANCIERA – URF</t>
  </si>
  <si>
    <t xml:space="preserve">Al cierre del mes de marzo de 2023, se presenta la siguiente ejecución presupuestal:
Gastos de Personal: Representa los gastos asociados con el personal vinculado a la planta de la URF. La apropiación asignada: $6.197.000.000, valor comprometido: $1.113.346.780 para una ejecución del 17,97%, valor obligaciones: $1.113.346.780 para una ejecución del 17,97%. 
Adquisición de Bienes y Servicios: Representa los gastos asociados a la compra de bienes y a la contratación de servicios necesarios para el cumplimiento de las funciones de la URF. La apropiación asignada: $292.000.000  valor comprometido: $95.093.201,75 para una ejecución del 32,57%, valor obligaciones: $2.084.741,75 para una ejecución del 0.71%.
Transferencias Corrientes: Representa los gastos a las incapacidades y licencias presentadas por los funcionarios de la URF. La apropiación asignada: $10.000.000, valor comprometido: $510.523,00  para una ejecución del 5,11%, valor obligaciones: $510.523,00 para una ejecución del 5,11%. 
Gastos por tributos, multas, sanciones e intereses de mora: Representa los gastos que por mandato legal debe realizar la URF. La apropiación asignada: $21.000.000, valor comprometido: $0  para una ejecución del 0%, valor obligaciones: $0 para una ejecución del 0%.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</si>
</sst>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28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165" fontId="2" fillId="2" borderId="4" xfId="0" applyNumberFormat="1" applyFont="1" applyFill="1" applyBorder="1" applyAlignment="1">
      <alignment horizontal="right" vertical="center" wrapText="1" readingOrder="1"/>
    </xf>
    <xf numFmtId="10" fontId="2" fillId="2" borderId="4" xfId="1" applyNumberFormat="1" applyFont="1" applyFill="1" applyBorder="1" applyAlignment="1">
      <alignment horizontal="right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166" fontId="4" fillId="2" borderId="1" xfId="0" applyNumberFormat="1" applyFont="1" applyFill="1" applyBorder="1" applyAlignment="1">
      <alignment horizontal="right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 applyAlignment="1">
      <alignment horizontal="right" vertical="center" wrapText="1" readingOrder="1"/>
    </xf>
    <xf numFmtId="10" fontId="2" fillId="3" borderId="4" xfId="1" applyNumberFormat="1" applyFont="1" applyFill="1" applyBorder="1" applyAlignment="1">
      <alignment horizontal="right" vertical="center" wrapText="1" readingOrder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66" fontId="3" fillId="0" borderId="1" xfId="0" applyNumberFormat="1" applyFont="1" applyBorder="1" applyAlignment="1">
      <alignment horizontal="right" vertical="center" wrapText="1" readingOrder="1"/>
    </xf>
    <xf numFmtId="166" fontId="3" fillId="0" borderId="1" xfId="2" applyNumberFormat="1" applyFont="1" applyBorder="1" applyAlignment="1">
      <alignment horizontal="right" vertical="center" wrapText="1" readingOrder="1"/>
    </xf>
    <xf numFmtId="165" fontId="1" fillId="0" borderId="0" xfId="0" applyNumberFormat="1" applyFont="1"/>
    <xf numFmtId="0" fontId="4" fillId="3" borderId="1" xfId="0" applyFont="1" applyFill="1" applyBorder="1" applyAlignment="1">
      <alignment horizontal="right" vertical="center" wrapText="1" readingOrder="1"/>
    </xf>
    <xf numFmtId="166" fontId="1" fillId="0" borderId="0" xfId="0" applyNumberFormat="1" applyFont="1"/>
  </cellXfs>
  <cellStyles count="3">
    <cellStyle name="Normal" xfId="0" builtinId="0"/>
    <cellStyle name="Normal 2" xfId="2" xr:uid="{5C379013-D564-427B-827B-1757EEEB4AF1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145676</xdr:colOff>
      <xdr:row>0</xdr:row>
      <xdr:rowOff>56029</xdr:rowOff>
    </xdr:from>
    <xdr:to>
      <xdr:col>3</xdr:col>
      <xdr:colOff>1736351</xdr:colOff>
      <xdr:row>2</xdr:row>
      <xdr:rowOff>253813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11D10666-DA96-4338-B601-07CF1312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41" y="56029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topLeftCell="A7" zoomScale="80" zoomScaleNormal="80" workbookViewId="0">
      <selection activeCell="A19" sqref="A19:R19"/>
    </sheetView>
  </sheetViews>
  <sheetFormatPr baseColWidth="10" defaultRowHeight="15" x14ac:dyDescent="0.25"/>
  <cols>
    <col min="1" max="1" width="16.28515625" customWidth="1"/>
    <col min="2" max="2" width="17" customWidth="1"/>
    <col min="3" max="3" width="8" customWidth="1"/>
    <col min="4" max="4" width="34.28515625" customWidth="1"/>
    <col min="5" max="5" width="22.28515625" customWidth="1"/>
    <col min="6" max="6" width="19.7109375" bestFit="1" customWidth="1"/>
    <col min="7" max="7" width="17.42578125" bestFit="1" customWidth="1"/>
    <col min="8" max="8" width="20.85546875" customWidth="1"/>
    <col min="9" max="9" width="18.7109375" bestFit="1" customWidth="1"/>
    <col min="10" max="10" width="20.5703125" bestFit="1" customWidth="1"/>
    <col min="11" max="11" width="18.7109375" bestFit="1" customWidth="1"/>
    <col min="12" max="12" width="19.85546875" bestFit="1" customWidth="1"/>
    <col min="13" max="13" width="14.5703125" bestFit="1" customWidth="1"/>
    <col min="14" max="14" width="19.85546875" bestFit="1" customWidth="1"/>
    <col min="15" max="15" width="14.5703125" bestFit="1" customWidth="1"/>
    <col min="16" max="17" width="19.85546875" bestFit="1" customWidth="1"/>
    <col min="18" max="18" width="6.42578125" customWidth="1"/>
    <col min="24" max="24" width="17.140625" customWidth="1"/>
  </cols>
  <sheetData>
    <row r="1" spans="1:26" ht="25.5" customHeight="1" x14ac:dyDescent="0.25">
      <c r="A1" s="1" t="s">
        <v>0</v>
      </c>
      <c r="B1" s="1">
        <v>2023</v>
      </c>
      <c r="C1" s="2" t="s">
        <v>1</v>
      </c>
      <c r="D1" t="s">
        <v>1</v>
      </c>
      <c r="E1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</row>
    <row r="2" spans="1:26" ht="25.5" customHeight="1" x14ac:dyDescent="0.25">
      <c r="A2" s="1" t="s">
        <v>2</v>
      </c>
      <c r="B2" s="1" t="s">
        <v>3</v>
      </c>
      <c r="C2" s="2" t="s">
        <v>1</v>
      </c>
      <c r="D2" t="s">
        <v>1</v>
      </c>
      <c r="E2" s="20" t="s">
        <v>44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1</v>
      </c>
      <c r="Y2" t="s">
        <v>1</v>
      </c>
      <c r="Z2" t="s">
        <v>1</v>
      </c>
    </row>
    <row r="3" spans="1:26" ht="25.5" customHeight="1" x14ac:dyDescent="0.25">
      <c r="A3" s="21" t="s">
        <v>4</v>
      </c>
      <c r="B3" s="1" t="s">
        <v>5</v>
      </c>
      <c r="C3" s="2" t="s">
        <v>1</v>
      </c>
      <c r="D3" t="s">
        <v>1</v>
      </c>
      <c r="E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</row>
    <row r="4" spans="1:26" ht="37.5" customHeight="1" x14ac:dyDescent="0.25">
      <c r="A4" s="22" t="s">
        <v>6</v>
      </c>
      <c r="B4" s="22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38</v>
      </c>
      <c r="N4" s="22" t="s">
        <v>18</v>
      </c>
      <c r="O4" s="22" t="s">
        <v>38</v>
      </c>
      <c r="P4" s="22" t="s">
        <v>19</v>
      </c>
      <c r="Q4" s="22" t="s">
        <v>20</v>
      </c>
    </row>
    <row r="5" spans="1:26" ht="30" customHeight="1" x14ac:dyDescent="0.25">
      <c r="A5" s="8" t="s">
        <v>39</v>
      </c>
      <c r="B5" s="8"/>
      <c r="C5" s="8"/>
      <c r="D5" s="9"/>
      <c r="E5" s="10">
        <f>+E6+E7+E8</f>
        <v>6197000000</v>
      </c>
      <c r="F5" s="10">
        <f t="shared" ref="F5:Q5" si="0">+F6+F7+F8</f>
        <v>0</v>
      </c>
      <c r="G5" s="10">
        <f t="shared" si="0"/>
        <v>0</v>
      </c>
      <c r="H5" s="10">
        <f>+H6+H7+H8</f>
        <v>6197000000</v>
      </c>
      <c r="I5" s="10">
        <f>+I6+I7+I8</f>
        <v>0</v>
      </c>
      <c r="J5" s="10">
        <f t="shared" si="0"/>
        <v>6197000000</v>
      </c>
      <c r="K5" s="10">
        <f t="shared" si="0"/>
        <v>0</v>
      </c>
      <c r="L5" s="10">
        <f t="shared" si="0"/>
        <v>1113346780</v>
      </c>
      <c r="M5" s="11">
        <f>+L5/H5</f>
        <v>0.17965899306115862</v>
      </c>
      <c r="N5" s="10">
        <f t="shared" si="0"/>
        <v>1113346780</v>
      </c>
      <c r="O5" s="11">
        <f>+N5/H5</f>
        <v>0.17965899306115862</v>
      </c>
      <c r="P5" s="10">
        <f t="shared" si="0"/>
        <v>1113346780</v>
      </c>
      <c r="Q5" s="10">
        <f t="shared" si="0"/>
        <v>1113346780</v>
      </c>
    </row>
    <row r="6" spans="1:26" x14ac:dyDescent="0.25">
      <c r="A6" s="5" t="s">
        <v>21</v>
      </c>
      <c r="B6" s="3" t="s">
        <v>22</v>
      </c>
      <c r="C6" s="3" t="s">
        <v>23</v>
      </c>
      <c r="D6" s="4" t="s">
        <v>24</v>
      </c>
      <c r="E6" s="23">
        <v>4188000000</v>
      </c>
      <c r="F6" s="23">
        <v>0</v>
      </c>
      <c r="G6" s="23">
        <v>0</v>
      </c>
      <c r="H6" s="23">
        <v>4188000000</v>
      </c>
      <c r="I6" s="23">
        <v>0</v>
      </c>
      <c r="J6" s="6">
        <v>4188000000</v>
      </c>
      <c r="K6" s="24">
        <v>0</v>
      </c>
      <c r="L6" s="6">
        <v>775597157</v>
      </c>
      <c r="M6" s="18">
        <f>+L6/H6</f>
        <v>0.18519511867239732</v>
      </c>
      <c r="N6" s="6">
        <v>775597157</v>
      </c>
      <c r="O6" s="18">
        <f t="shared" ref="O6:O8" si="1">+N6/H6</f>
        <v>0.18519511867239732</v>
      </c>
      <c r="P6" s="6">
        <v>775597157</v>
      </c>
      <c r="Q6" s="6">
        <v>775597157</v>
      </c>
      <c r="S6" s="25"/>
    </row>
    <row r="7" spans="1:26" ht="22.5" x14ac:dyDescent="0.25">
      <c r="A7" s="5" t="s">
        <v>25</v>
      </c>
      <c r="B7" s="3" t="s">
        <v>22</v>
      </c>
      <c r="C7" s="3" t="s">
        <v>23</v>
      </c>
      <c r="D7" s="4" t="s">
        <v>26</v>
      </c>
      <c r="E7" s="23">
        <v>1508000000</v>
      </c>
      <c r="F7" s="23">
        <v>0</v>
      </c>
      <c r="G7" s="23">
        <v>0</v>
      </c>
      <c r="H7" s="23">
        <v>1508000000</v>
      </c>
      <c r="I7" s="23">
        <v>0</v>
      </c>
      <c r="J7" s="6">
        <v>1508000000</v>
      </c>
      <c r="K7" s="24">
        <v>0</v>
      </c>
      <c r="L7" s="6">
        <v>303344024</v>
      </c>
      <c r="M7" s="18">
        <f t="shared" ref="M7:M8" si="2">+L7/H7</f>
        <v>0.20115651458885941</v>
      </c>
      <c r="N7" s="6">
        <v>303344024</v>
      </c>
      <c r="O7" s="18">
        <f t="shared" si="1"/>
        <v>0.20115651458885941</v>
      </c>
      <c r="P7" s="6">
        <v>303344024</v>
      </c>
      <c r="Q7" s="6">
        <v>303344024</v>
      </c>
    </row>
    <row r="8" spans="1:26" ht="33.75" customHeight="1" x14ac:dyDescent="0.25">
      <c r="A8" s="5" t="s">
        <v>27</v>
      </c>
      <c r="B8" s="3" t="s">
        <v>22</v>
      </c>
      <c r="C8" s="3" t="s">
        <v>23</v>
      </c>
      <c r="D8" s="4" t="s">
        <v>28</v>
      </c>
      <c r="E8" s="23">
        <v>501000000</v>
      </c>
      <c r="F8" s="23">
        <v>0</v>
      </c>
      <c r="G8" s="23">
        <v>0</v>
      </c>
      <c r="H8" s="23">
        <v>501000000</v>
      </c>
      <c r="I8" s="23">
        <v>0</v>
      </c>
      <c r="J8" s="6">
        <v>501000000</v>
      </c>
      <c r="K8" s="24">
        <v>0</v>
      </c>
      <c r="L8" s="6">
        <v>34405599</v>
      </c>
      <c r="M8" s="18">
        <f t="shared" si="2"/>
        <v>6.8673850299401193E-2</v>
      </c>
      <c r="N8" s="6">
        <v>34405599</v>
      </c>
      <c r="O8" s="18">
        <f t="shared" si="1"/>
        <v>6.8673850299401193E-2</v>
      </c>
      <c r="P8" s="6">
        <v>34405599</v>
      </c>
      <c r="Q8" s="6">
        <v>34405599</v>
      </c>
    </row>
    <row r="9" spans="1:26" ht="29.25" customHeight="1" x14ac:dyDescent="0.25">
      <c r="A9" s="12" t="s">
        <v>40</v>
      </c>
      <c r="B9" s="12"/>
      <c r="C9" s="12"/>
      <c r="D9" s="13"/>
      <c r="E9" s="14">
        <f>+E10</f>
        <v>292000000</v>
      </c>
      <c r="F9" s="14">
        <f t="shared" ref="F9:Q9" si="3">+F10</f>
        <v>0</v>
      </c>
      <c r="G9" s="14">
        <f>+G10</f>
        <v>0</v>
      </c>
      <c r="H9" s="14">
        <f>+E9-G9</f>
        <v>292000000</v>
      </c>
      <c r="I9" s="14">
        <v>0</v>
      </c>
      <c r="J9" s="14">
        <f t="shared" si="3"/>
        <v>199269740</v>
      </c>
      <c r="K9" s="14">
        <f t="shared" si="3"/>
        <v>92730260</v>
      </c>
      <c r="L9" s="14">
        <f t="shared" si="3"/>
        <v>95093201.75</v>
      </c>
      <c r="M9" s="11">
        <f>+L9/H9</f>
        <v>0.32566164982876711</v>
      </c>
      <c r="N9" s="14">
        <f t="shared" si="3"/>
        <v>2084741.75</v>
      </c>
      <c r="O9" s="11">
        <f t="shared" ref="O9:O10" si="4">+N9/H9</f>
        <v>7.1395265410958905E-3</v>
      </c>
      <c r="P9" s="14">
        <f t="shared" si="3"/>
        <v>2084741.75</v>
      </c>
      <c r="Q9" s="14">
        <f t="shared" si="3"/>
        <v>2084741.75</v>
      </c>
    </row>
    <row r="10" spans="1:26" ht="22.5" customHeight="1" x14ac:dyDescent="0.25">
      <c r="A10" s="5" t="s">
        <v>29</v>
      </c>
      <c r="B10" s="3" t="s">
        <v>22</v>
      </c>
      <c r="C10" s="3" t="s">
        <v>23</v>
      </c>
      <c r="D10" s="4" t="s">
        <v>30</v>
      </c>
      <c r="E10" s="6">
        <v>292000000</v>
      </c>
      <c r="F10" s="6">
        <v>0</v>
      </c>
      <c r="G10" s="6">
        <v>0</v>
      </c>
      <c r="H10" s="6">
        <v>292000000</v>
      </c>
      <c r="I10" s="6">
        <v>0</v>
      </c>
      <c r="J10" s="6">
        <v>199269740</v>
      </c>
      <c r="K10" s="6">
        <v>92730260</v>
      </c>
      <c r="L10" s="6">
        <v>95093201.75</v>
      </c>
      <c r="M10" s="18">
        <f>+L10/H10</f>
        <v>0.32566164982876711</v>
      </c>
      <c r="N10" s="6">
        <v>2084741.75</v>
      </c>
      <c r="O10" s="18">
        <f t="shared" si="4"/>
        <v>7.1395265410958905E-3</v>
      </c>
      <c r="P10" s="6">
        <v>2084741.75</v>
      </c>
      <c r="Q10" s="6">
        <v>2084741.75</v>
      </c>
    </row>
    <row r="11" spans="1:26" ht="33" customHeight="1" x14ac:dyDescent="0.25">
      <c r="A11" s="12" t="s">
        <v>41</v>
      </c>
      <c r="B11" s="12"/>
      <c r="C11" s="12"/>
      <c r="D11" s="13"/>
      <c r="E11" s="14">
        <f>+E12</f>
        <v>10000000</v>
      </c>
      <c r="F11" s="14">
        <f t="shared" ref="F11:Q11" si="5">+F12</f>
        <v>0</v>
      </c>
      <c r="G11" s="14">
        <f t="shared" si="5"/>
        <v>0</v>
      </c>
      <c r="H11" s="14">
        <f>+H12</f>
        <v>10000000</v>
      </c>
      <c r="I11" s="14">
        <f>+I12</f>
        <v>0</v>
      </c>
      <c r="J11" s="14">
        <f t="shared" si="5"/>
        <v>10000000</v>
      </c>
      <c r="K11" s="14">
        <f t="shared" si="5"/>
        <v>0</v>
      </c>
      <c r="L11" s="14">
        <f t="shared" si="5"/>
        <v>510523</v>
      </c>
      <c r="M11" s="11">
        <f t="shared" ref="M11:M12" si="6">+L11/H11</f>
        <v>5.1052300000000002E-2</v>
      </c>
      <c r="N11" s="14">
        <f t="shared" si="5"/>
        <v>510523</v>
      </c>
      <c r="O11" s="11">
        <f t="shared" ref="O11:O12" si="7">+N11/H11</f>
        <v>5.1052300000000002E-2</v>
      </c>
      <c r="P11" s="14">
        <f>+P12</f>
        <v>510523</v>
      </c>
      <c r="Q11" s="14">
        <f t="shared" si="5"/>
        <v>510523</v>
      </c>
    </row>
    <row r="12" spans="1:26" ht="56.25" customHeight="1" x14ac:dyDescent="0.25">
      <c r="A12" s="5" t="s">
        <v>31</v>
      </c>
      <c r="B12" s="3" t="s">
        <v>22</v>
      </c>
      <c r="C12" s="3" t="s">
        <v>23</v>
      </c>
      <c r="D12" s="4" t="s">
        <v>32</v>
      </c>
      <c r="E12" s="6">
        <v>10000000</v>
      </c>
      <c r="F12" s="6">
        <v>0</v>
      </c>
      <c r="G12" s="6">
        <v>0</v>
      </c>
      <c r="H12" s="6">
        <v>10000000</v>
      </c>
      <c r="I12" s="6">
        <v>0</v>
      </c>
      <c r="J12" s="6">
        <v>10000000</v>
      </c>
      <c r="K12" s="6">
        <v>0</v>
      </c>
      <c r="L12" s="6">
        <v>510523</v>
      </c>
      <c r="M12" s="18">
        <f t="shared" si="6"/>
        <v>5.1052300000000002E-2</v>
      </c>
      <c r="N12" s="6">
        <v>510523</v>
      </c>
      <c r="O12" s="18">
        <f t="shared" si="7"/>
        <v>5.1052300000000002E-2</v>
      </c>
      <c r="P12" s="6">
        <v>510523</v>
      </c>
      <c r="Q12" s="6">
        <v>510523</v>
      </c>
    </row>
    <row r="13" spans="1:26" ht="41.25" customHeight="1" x14ac:dyDescent="0.25">
      <c r="A13" s="15" t="s">
        <v>42</v>
      </c>
      <c r="B13" s="15"/>
      <c r="C13" s="15"/>
      <c r="D13" s="16"/>
      <c r="E13" s="14">
        <f>E14+E15</f>
        <v>21000000</v>
      </c>
      <c r="F13" s="14">
        <f t="shared" ref="F13:L13" si="8">F14+F15</f>
        <v>0</v>
      </c>
      <c r="G13" s="14">
        <f t="shared" si="8"/>
        <v>0</v>
      </c>
      <c r="H13" s="14">
        <f t="shared" si="8"/>
        <v>21000000</v>
      </c>
      <c r="I13" s="14">
        <f t="shared" si="8"/>
        <v>0</v>
      </c>
      <c r="J13" s="14">
        <f t="shared" si="8"/>
        <v>0</v>
      </c>
      <c r="K13" s="14">
        <f t="shared" si="8"/>
        <v>21000000</v>
      </c>
      <c r="L13" s="14">
        <f t="shared" si="8"/>
        <v>0</v>
      </c>
      <c r="M13" s="14">
        <f>M14+M15</f>
        <v>0</v>
      </c>
      <c r="N13" s="14">
        <f>+N15</f>
        <v>0</v>
      </c>
      <c r="O13" s="11">
        <f t="shared" ref="O13:O15" si="9">+N13/H13</f>
        <v>0</v>
      </c>
      <c r="P13" s="14">
        <f>P14+P15</f>
        <v>0</v>
      </c>
      <c r="Q13" s="14">
        <f>Q14+Q15</f>
        <v>0</v>
      </c>
    </row>
    <row r="14" spans="1:26" x14ac:dyDescent="0.25">
      <c r="A14" s="5" t="s">
        <v>33</v>
      </c>
      <c r="B14" s="3" t="s">
        <v>22</v>
      </c>
      <c r="C14" s="3" t="s">
        <v>23</v>
      </c>
      <c r="D14" s="4" t="s">
        <v>34</v>
      </c>
      <c r="E14" s="6">
        <v>7000000</v>
      </c>
      <c r="F14" s="6">
        <v>0</v>
      </c>
      <c r="G14" s="6">
        <v>0</v>
      </c>
      <c r="H14" s="6">
        <v>7000000</v>
      </c>
      <c r="I14" s="6">
        <v>0</v>
      </c>
      <c r="J14" s="6">
        <v>0</v>
      </c>
      <c r="K14" s="6">
        <v>7000000</v>
      </c>
      <c r="L14" s="6">
        <v>0</v>
      </c>
      <c r="M14" s="18">
        <f t="shared" ref="M14:M15" si="10">+L14/H14</f>
        <v>0</v>
      </c>
      <c r="N14" s="23">
        <v>0</v>
      </c>
      <c r="O14" s="18">
        <f t="shared" si="9"/>
        <v>0</v>
      </c>
      <c r="P14" s="23">
        <v>0</v>
      </c>
      <c r="Q14" s="23">
        <v>0</v>
      </c>
    </row>
    <row r="15" spans="1:26" ht="22.5" customHeight="1" x14ac:dyDescent="0.25">
      <c r="A15" s="5" t="s">
        <v>35</v>
      </c>
      <c r="B15" s="3" t="s">
        <v>22</v>
      </c>
      <c r="C15" s="3" t="s">
        <v>36</v>
      </c>
      <c r="D15" s="4" t="s">
        <v>37</v>
      </c>
      <c r="E15" s="6">
        <v>14000000</v>
      </c>
      <c r="F15" s="6">
        <v>0</v>
      </c>
      <c r="G15" s="6">
        <v>0</v>
      </c>
      <c r="H15" s="6">
        <v>14000000</v>
      </c>
      <c r="I15" s="6">
        <v>0</v>
      </c>
      <c r="J15" s="6">
        <v>0</v>
      </c>
      <c r="K15" s="6">
        <v>14000000</v>
      </c>
      <c r="L15" s="6">
        <v>0</v>
      </c>
      <c r="M15" s="18">
        <f t="shared" si="10"/>
        <v>0</v>
      </c>
      <c r="N15" s="6">
        <v>0</v>
      </c>
      <c r="O15" s="18">
        <f t="shared" si="9"/>
        <v>0</v>
      </c>
      <c r="P15" s="6">
        <v>0</v>
      </c>
      <c r="Q15" s="6">
        <v>0</v>
      </c>
    </row>
    <row r="16" spans="1:26" ht="30.75" customHeight="1" x14ac:dyDescent="0.25">
      <c r="A16" s="12" t="s">
        <v>43</v>
      </c>
      <c r="B16" s="12" t="s">
        <v>1</v>
      </c>
      <c r="C16" s="12" t="s">
        <v>1</v>
      </c>
      <c r="D16" s="13" t="s">
        <v>1</v>
      </c>
      <c r="E16" s="14">
        <f>+E13+E11+E9+E5</f>
        <v>6520000000</v>
      </c>
      <c r="F16" s="14">
        <f t="shared" ref="F16:I16" si="11">+F5+F9+F11+F13</f>
        <v>0</v>
      </c>
      <c r="G16" s="14">
        <f t="shared" si="11"/>
        <v>0</v>
      </c>
      <c r="H16" s="14">
        <f>+H5+H9+H11+H13</f>
        <v>6520000000</v>
      </c>
      <c r="I16" s="14">
        <f t="shared" si="11"/>
        <v>0</v>
      </c>
      <c r="J16" s="14">
        <f>+J5+J9+J11+J13</f>
        <v>6406269740</v>
      </c>
      <c r="K16" s="14">
        <f>+K5+K9+K11+K13</f>
        <v>113730260</v>
      </c>
      <c r="L16" s="14">
        <f>+L5+L9+L11+L13</f>
        <v>1208950504.75</v>
      </c>
      <c r="M16" s="11">
        <f>+L16/H16</f>
        <v>0.18542185655674848</v>
      </c>
      <c r="N16" s="14">
        <f>+N5+N9+N11+N13</f>
        <v>1115942044.75</v>
      </c>
      <c r="O16" s="17">
        <f>+N16/H16</f>
        <v>0.17115675532975461</v>
      </c>
      <c r="P16" s="14">
        <f>+P5+P9+P11+P13</f>
        <v>1115942044.75</v>
      </c>
      <c r="Q16" s="14">
        <f>+Q5+Q9+Q11+Q13</f>
        <v>1115942044.75</v>
      </c>
    </row>
    <row r="17" spans="1:18" ht="33.950000000000003" customHeight="1" x14ac:dyDescent="0.25">
      <c r="A17" s="5"/>
      <c r="B17" s="3"/>
      <c r="C17" s="3"/>
      <c r="D17" s="4"/>
      <c r="E17" s="7"/>
      <c r="F17" s="7"/>
      <c r="G17" s="7"/>
      <c r="H17" s="7"/>
      <c r="I17" s="7"/>
      <c r="J17" s="26"/>
      <c r="K17" s="26"/>
      <c r="L17" s="7"/>
      <c r="M17" s="7"/>
      <c r="N17" s="7"/>
      <c r="O17" s="7"/>
      <c r="P17" s="7"/>
      <c r="Q17" s="7"/>
    </row>
    <row r="18" spans="1:18" x14ac:dyDescent="0.25">
      <c r="J18" s="25"/>
      <c r="L18" s="27"/>
    </row>
    <row r="19" spans="1:18" ht="152.25" customHeight="1" x14ac:dyDescent="0.25">
      <c r="A19" s="19" t="s">
        <v>45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</sheetData>
  <mergeCells count="7">
    <mergeCell ref="E2:Q2"/>
    <mergeCell ref="A5:D5"/>
    <mergeCell ref="A9:D9"/>
    <mergeCell ref="A11:D11"/>
    <mergeCell ref="A13:D13"/>
    <mergeCell ref="A16:D16"/>
    <mergeCell ref="A19:R1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Paola Fajardo Carlos</cp:lastModifiedBy>
  <dcterms:created xsi:type="dcterms:W3CDTF">2023-04-03T18:06:57Z</dcterms:created>
  <dcterms:modified xsi:type="dcterms:W3CDTF">2023-04-03T18:21:45Z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