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PRESUPUESTO\INFORMES\"/>
    </mc:Choice>
  </mc:AlternateContent>
  <bookViews>
    <workbookView xWindow="-120" yWindow="-120" windowWidth="20730" windowHeight="11160"/>
  </bookViews>
  <sheets>
    <sheet name="AGREGAD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M6" i="1" l="1"/>
  <c r="O6" i="1"/>
  <c r="M7" i="1"/>
  <c r="O7" i="1"/>
  <c r="M8" i="1"/>
  <c r="O8" i="1"/>
  <c r="E5" i="1"/>
  <c r="F5" i="1"/>
  <c r="G5" i="1"/>
  <c r="H5" i="1"/>
  <c r="I5" i="1"/>
  <c r="J5" i="1"/>
  <c r="K5" i="1"/>
  <c r="L5" i="1"/>
  <c r="M5" i="1" s="1"/>
  <c r="N5" i="1"/>
  <c r="P5" i="1"/>
  <c r="O5" i="1" l="1"/>
  <c r="O16" i="1"/>
  <c r="O15" i="1"/>
  <c r="O14" i="1"/>
  <c r="O12" i="1"/>
  <c r="O10" i="1"/>
  <c r="M16" i="1"/>
  <c r="M15" i="1"/>
  <c r="M14" i="1"/>
  <c r="M12" i="1"/>
  <c r="M10" i="1"/>
  <c r="R17" i="1"/>
  <c r="R13" i="1"/>
  <c r="Q13" i="1"/>
  <c r="P13" i="1"/>
  <c r="N13" i="1"/>
  <c r="O13" i="1" s="1"/>
  <c r="L13" i="1"/>
  <c r="K13" i="1"/>
  <c r="J13" i="1"/>
  <c r="I13" i="1"/>
  <c r="H13" i="1"/>
  <c r="G13" i="1"/>
  <c r="F13" i="1"/>
  <c r="E13" i="1"/>
  <c r="R11" i="1"/>
  <c r="Q11" i="1"/>
  <c r="P11" i="1"/>
  <c r="N11" i="1"/>
  <c r="L11" i="1"/>
  <c r="K11" i="1"/>
  <c r="J11" i="1"/>
  <c r="I11" i="1"/>
  <c r="I17" i="1" s="1"/>
  <c r="H11" i="1"/>
  <c r="G11" i="1"/>
  <c r="F11" i="1"/>
  <c r="R9" i="1"/>
  <c r="Q9" i="1"/>
  <c r="P9" i="1"/>
  <c r="N9" i="1"/>
  <c r="L9" i="1"/>
  <c r="K9" i="1"/>
  <c r="J9" i="1"/>
  <c r="G9" i="1"/>
  <c r="F9" i="1"/>
  <c r="F17" i="1" s="1"/>
  <c r="E9" i="1"/>
  <c r="R5" i="1"/>
  <c r="Q5" i="1"/>
  <c r="Q17" i="1" s="1"/>
  <c r="K17" i="1" l="1"/>
  <c r="M13" i="1"/>
  <c r="N17" i="1"/>
  <c r="O11" i="1"/>
  <c r="J17" i="1"/>
  <c r="M11" i="1"/>
  <c r="E17" i="1"/>
  <c r="H9" i="1"/>
  <c r="M9" i="1" s="1"/>
  <c r="P17" i="1"/>
  <c r="G17" i="1"/>
  <c r="L17" i="1"/>
  <c r="O9" i="1"/>
  <c r="H17" i="1"/>
  <c r="O17" i="1" l="1"/>
  <c r="M17" i="1"/>
</calcChain>
</file>

<file path=xl/sharedStrings.xml><?xml version="1.0" encoding="utf-8"?>
<sst xmlns="http://schemas.openxmlformats.org/spreadsheetml/2006/main" count="143" uniqueCount="48">
  <si>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</si>
  <si>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</si>
  <si>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</si>
  <si>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</si>
  <si>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</si>
  <si>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</si>
  <si>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</si>
  <si>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</si>
  <si>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</si>
  <si>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</si>
  <si>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</si>
  <si>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</si>
  <si>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</si>
  <si>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</si>
  <si>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</si>
  <si>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</si>
  <si>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</si>
  <si>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</si>
  <si>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</si>
  <si>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</si>
  <si>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</si>
  <si>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</si>
  <si>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</si>
  <si>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</si>
  <si>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</si>
  <si>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</si>
  <si>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</si>
  <si>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</si>
  <si>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</si>
  <si>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</si>
  <si>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</si>
  <si>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</si>
  <si>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</si>
  <si>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</si>
  <si>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</si>
  <si>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</si>
  <si>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</si>
  <si>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</si>
  <si>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CUOTA DE FISCALIZACIÓN Y AUDITAJE</t>
  </si>
  <si>
    <t>UNIDAD ADMINISTRATIVA ESPECIAL UNIDAD DE PROYECCIÓN NORMATIVA Y ESTUDIOS DE REGULACIÓN FINANCIERA – URF</t>
  </si>
  <si>
    <t>GASTOS DE PERSONAL</t>
  </si>
  <si>
    <t>ADQUISICIÓN DE BIENES Y SERVICIOS</t>
  </si>
  <si>
    <t>TRANSFERENCIAS CORRIENTES</t>
  </si>
  <si>
    <t>GASTOS POR TRIBUTOS, MULTAS, SANCIONES E INTERESES DE MORA</t>
  </si>
  <si>
    <t>TOTAL GASTOS DE FUNCIONAMIENTO</t>
  </si>
  <si>
    <t>% EJECUCIÓN</t>
  </si>
  <si>
    <t>Enero-Agosto</t>
  </si>
  <si>
    <t xml:space="preserve">Al cierre del mes de agosto de 2022, se presenta la siguiente ejecución presupuestal:
Gastos de Personal: Representa los gastos asociados con el personal vinculado a la planta de la URF. La apropiación asignada: $5.777.000.000,00 valor comprometido: $3.957.175.935,00 para una ejecución del 68,50%, valor obligaciones: 3.957.175.935,00 para una ejecución del 68,50%. 
Adquisición de Bienes y Servicios: Representa los gastos asociados a la compra de bienes y a la contratación de servicios necesarios para el cumplimiento de las funciones de la URF. La apropiación asignada: $276.000.000,  valor comprometido: $194.044.964,39 para una ejecución del 70,31%, valor obligaciones: $110.012.441,14 para una ejecución del 39.86%.
Transferencias Corrientes: Representa los gastos a las incapacidades y licencias presentadas por los funcionarios de la URF. La apropiación asignada: $10.000.000,00 valor comprometido: $809.190,00 para una ejecución del 8,09%, valor obligaciones: $809.190,00 para una ejecución del 8,09%. 
Gastos por tributos, multas, sanciones e intereses de mora: Representa los gastos que por mandato legal debe realizar la URF. La apropiación asignada: $25.000.000,00 valor comprometido: $6.203.950,00 para una ejecución del 24,82%, valor obligaciones: $6.203.950,00 para una ejecución del 24,82%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</si>
</sst>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\ #,##0.00;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[$-1240A]&quot;$&quot;\ #,##0.00;\-&quot;$&quot;\ #,##0.00"/>
    <numFmt numFmtId="165" formatCode="&quot;$&quot;#,##0.00"/>
    <numFmt numFmtId="166" formatCode="[$-1240A]&quot;$&quot;\ #,##0.00;\(&quot;$&quot;\ #,##0.0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name val="Calibri"/>
      <family val="2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0" xfId="0" applyFont="1"/>
    <xf numFmtId="0" fontId="3" fillId="0" borderId="2" xfId="0" applyFont="1" applyBorder="1" applyAlignment="1">
      <alignment horizontal="center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165" fontId="3" fillId="2" borderId="6" xfId="0" applyNumberFormat="1" applyFont="1" applyFill="1" applyBorder="1" applyAlignment="1">
      <alignment horizontal="right" vertical="center" wrapText="1" readingOrder="1"/>
    </xf>
    <xf numFmtId="10" fontId="3" fillId="2" borderId="6" xfId="2" applyNumberFormat="1" applyFont="1" applyFill="1" applyBorder="1" applyAlignment="1">
      <alignment horizontal="right" vertical="center" wrapText="1" readingOrder="1"/>
    </xf>
    <xf numFmtId="165" fontId="3" fillId="3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10" fontId="3" fillId="4" borderId="6" xfId="2" applyNumberFormat="1" applyFont="1" applyFill="1" applyBorder="1" applyAlignment="1">
      <alignment horizontal="right" vertical="center" wrapText="1" readingOrder="1"/>
    </xf>
    <xf numFmtId="165" fontId="4" fillId="0" borderId="0" xfId="0" applyNumberFormat="1" applyFont="1"/>
    <xf numFmtId="166" fontId="6" fillId="2" borderId="1" xfId="0" applyNumberFormat="1" applyFont="1" applyFill="1" applyBorder="1" applyAlignment="1">
      <alignment horizontal="right" vertical="center" wrapText="1" readingOrder="1"/>
    </xf>
    <xf numFmtId="166" fontId="6" fillId="3" borderId="1" xfId="0" applyNumberFormat="1" applyFont="1" applyFill="1" applyBorder="1" applyAlignment="1">
      <alignment horizontal="right" vertical="center" wrapText="1" readingOrder="1"/>
    </xf>
    <xf numFmtId="10" fontId="3" fillId="5" borderId="6" xfId="2" applyNumberFormat="1" applyFont="1" applyFill="1" applyBorder="1" applyAlignment="1">
      <alignment horizontal="right" vertical="center" wrapText="1" readingOrder="1"/>
    </xf>
    <xf numFmtId="10" fontId="6" fillId="5" borderId="1" xfId="2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7" fontId="4" fillId="0" borderId="0" xfId="0" applyNumberFormat="1" applyFont="1"/>
    <xf numFmtId="43" fontId="4" fillId="0" borderId="0" xfId="1" applyFont="1" applyFill="1" applyBorder="1"/>
    <xf numFmtId="10" fontId="4" fillId="0" borderId="0" xfId="2" applyNumberFormat="1" applyFont="1" applyFill="1" applyBorder="1"/>
    <xf numFmtId="10" fontId="4" fillId="0" borderId="0" xfId="0" applyNumberFormat="1" applyFont="1"/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44" fontId="4" fillId="0" borderId="0" xfId="4" applyFont="1"/>
    <xf numFmtId="10" fontId="4" fillId="0" borderId="0" xfId="2" applyNumberFormat="1" applyFont="1"/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0" fontId="8" fillId="2" borderId="7" xfId="0" applyFont="1" applyFill="1" applyBorder="1" applyAlignment="1">
      <alignment horizontal="center" vertical="center" wrapText="1" readingOrder="1"/>
    </xf>
    <xf numFmtId="0" fontId="8" fillId="2" borderId="8" xfId="0" applyFont="1" applyFill="1" applyBorder="1" applyAlignment="1">
      <alignment horizontal="center" vertical="center" wrapText="1" readingOrder="1"/>
    </xf>
    <xf numFmtId="0" fontId="9" fillId="2" borderId="7" xfId="0" applyFont="1" applyFill="1" applyBorder="1" applyAlignment="1">
      <alignment horizontal="center" vertical="center" wrapText="1" readingOrder="1"/>
    </xf>
    <xf numFmtId="0" fontId="9" fillId="2" borderId="8" xfId="0" applyFont="1" applyFill="1" applyBorder="1" applyAlignment="1">
      <alignment horizontal="center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</cellXfs>
  <cellStyles count="5">
    <cellStyle name="Millares" xfId="1" builtinId="3"/>
    <cellStyle name="Moneda" xfId="4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57150</xdr:rowOff>
    </xdr:from>
    <xdr:to>
      <xdr:col>3</xdr:col>
      <xdr:colOff>1757082</xdr:colOff>
      <xdr:row>2</xdr:row>
      <xdr:rowOff>257175</xdr:rowOff>
    </xdr:to>
    <xdr:pic>
      <xdr:nvPicPr>
        <xdr:cNvPr id="2" name="Imagen 1" descr="C:\Users\cdomingu\AppData\Local\Microsoft\Windows\INetCache\Content.Outlook\R6TSVY45\logo gris.jpg">
          <a:extLst>
            <a:ext uri="{FF2B5EF4-FFF2-40B4-BE49-F238E27FC236}">
              <a16:creationId xmlns:a16="http://schemas.microsoft.com/office/drawing/2014/main" id="{0B07149D-77EC-4AE7-BE5F-AA01854EC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57150"/>
          <a:ext cx="2128557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showGridLines="0" tabSelected="1" topLeftCell="A13" zoomScale="85" zoomScaleNormal="85" workbookViewId="0">
      <selection activeCell="A18" sqref="A18"/>
    </sheetView>
  </sheetViews>
  <sheetFormatPr baseColWidth="10" defaultRowHeight="15" x14ac:dyDescent="0.25"/>
  <cols>
    <col min="1" max="1" width="11.7109375" style="3" customWidth="1"/>
    <col min="2" max="2" width="15.85546875" style="3" customWidth="1"/>
    <col min="3" max="3" width="8" style="3" customWidth="1"/>
    <col min="4" max="4" width="34.28515625" style="3" customWidth="1"/>
    <col min="5" max="5" width="22.28515625" style="3" customWidth="1"/>
    <col min="6" max="6" width="19.140625" style="3" customWidth="1"/>
    <col min="7" max="7" width="18.85546875" style="3" customWidth="1"/>
    <col min="8" max="9" width="20.140625" style="3" customWidth="1"/>
    <col min="10" max="10" width="20.7109375" style="3" customWidth="1"/>
    <col min="11" max="11" width="18.85546875" style="3" customWidth="1"/>
    <col min="12" max="12" width="19.5703125" style="3" bestFit="1" customWidth="1"/>
    <col min="13" max="13" width="15.7109375" style="3" customWidth="1"/>
    <col min="14" max="14" width="19.7109375" style="3" customWidth="1"/>
    <col min="15" max="15" width="15.5703125" style="3" customWidth="1"/>
    <col min="16" max="17" width="19.5703125" style="3" bestFit="1" customWidth="1"/>
    <col min="18" max="18" width="9.7109375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9" ht="25.5" customHeight="1" x14ac:dyDescent="0.25">
      <c r="A1" s="1" t="s">
        <v>0</v>
      </c>
      <c r="B1" s="1">
        <v>2022</v>
      </c>
      <c r="C1" s="2" t="s">
        <v>1</v>
      </c>
      <c r="D1" s="3" t="s">
        <v>1</v>
      </c>
      <c r="E1" s="3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  <c r="AB1" s="3" t="s">
        <v>1</v>
      </c>
      <c r="AC1" s="3" t="s">
        <v>1</v>
      </c>
    </row>
    <row r="2" spans="1:29" ht="25.5" customHeight="1" x14ac:dyDescent="0.25">
      <c r="A2" s="1" t="s">
        <v>2</v>
      </c>
      <c r="B2" s="1" t="s">
        <v>3</v>
      </c>
      <c r="C2" s="2" t="s">
        <v>1</v>
      </c>
      <c r="D2" s="3" t="s">
        <v>1</v>
      </c>
      <c r="E2" s="29" t="s">
        <v>39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  <c r="AB2" s="3" t="s">
        <v>1</v>
      </c>
      <c r="AC2" s="3" t="s">
        <v>1</v>
      </c>
    </row>
    <row r="3" spans="1:29" ht="25.5" customHeight="1" x14ac:dyDescent="0.25">
      <c r="A3" s="4" t="s">
        <v>4</v>
      </c>
      <c r="B3" s="24" t="s">
        <v>46</v>
      </c>
      <c r="C3" s="2" t="s">
        <v>1</v>
      </c>
      <c r="D3" s="3" t="s">
        <v>1</v>
      </c>
      <c r="E3" s="3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  <c r="AB3" s="3" t="s">
        <v>1</v>
      </c>
      <c r="AC3" s="3" t="s">
        <v>1</v>
      </c>
    </row>
    <row r="4" spans="1:29" ht="33.75" customHeight="1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45</v>
      </c>
      <c r="N4" s="5" t="s">
        <v>17</v>
      </c>
      <c r="O4" s="5" t="s">
        <v>45</v>
      </c>
      <c r="P4" s="5" t="s">
        <v>18</v>
      </c>
      <c r="Q4" s="5" t="s">
        <v>19</v>
      </c>
    </row>
    <row r="5" spans="1:29" ht="30" customHeight="1" x14ac:dyDescent="0.25">
      <c r="A5" s="30" t="s">
        <v>40</v>
      </c>
      <c r="B5" s="30"/>
      <c r="C5" s="30"/>
      <c r="D5" s="31"/>
      <c r="E5" s="6">
        <f>+E6+E7+E8</f>
        <v>5777000000</v>
      </c>
      <c r="F5" s="6">
        <f t="shared" ref="F5:R5" si="0">+F6+F7+F8</f>
        <v>0</v>
      </c>
      <c r="G5" s="6">
        <f t="shared" si="0"/>
        <v>0</v>
      </c>
      <c r="H5" s="6">
        <f>+H6+H7+H8</f>
        <v>5777000000</v>
      </c>
      <c r="I5" s="6">
        <f>+I6+I7+I8</f>
        <v>0</v>
      </c>
      <c r="J5" s="6">
        <f t="shared" si="0"/>
        <v>5777000000</v>
      </c>
      <c r="K5" s="6">
        <f t="shared" si="0"/>
        <v>0</v>
      </c>
      <c r="L5" s="6">
        <f>+L6+L7+L8</f>
        <v>3957175935</v>
      </c>
      <c r="M5" s="7">
        <f>+L5/H5</f>
        <v>0.68498804483295828</v>
      </c>
      <c r="N5" s="6">
        <f t="shared" si="0"/>
        <v>3957175935</v>
      </c>
      <c r="O5" s="7">
        <f>+N5/H5</f>
        <v>0.68498804483295828</v>
      </c>
      <c r="P5" s="6">
        <f t="shared" si="0"/>
        <v>3957175935</v>
      </c>
      <c r="Q5" s="6">
        <f t="shared" si="0"/>
        <v>3957175935</v>
      </c>
      <c r="R5" s="8">
        <f t="shared" si="0"/>
        <v>0</v>
      </c>
    </row>
    <row r="6" spans="1:29" x14ac:dyDescent="0.25">
      <c r="A6" s="9" t="s">
        <v>20</v>
      </c>
      <c r="B6" s="10" t="s">
        <v>21</v>
      </c>
      <c r="C6" s="10" t="s">
        <v>22</v>
      </c>
      <c r="D6" s="11" t="s">
        <v>23</v>
      </c>
      <c r="E6" s="25">
        <v>3905000000</v>
      </c>
      <c r="F6" s="25">
        <v>0</v>
      </c>
      <c r="G6" s="25">
        <v>0</v>
      </c>
      <c r="H6" s="25">
        <v>3905000000</v>
      </c>
      <c r="I6" s="25">
        <v>0</v>
      </c>
      <c r="J6" s="25">
        <v>3905000000</v>
      </c>
      <c r="K6" s="25">
        <v>0</v>
      </c>
      <c r="L6" s="25">
        <v>2580619874</v>
      </c>
      <c r="M6" s="13">
        <f>+L6/H6</f>
        <v>0.6608501597951344</v>
      </c>
      <c r="N6" s="25">
        <v>2580619874</v>
      </c>
      <c r="O6" s="13">
        <f t="shared" ref="O6:O16" si="1">+N6/H6</f>
        <v>0.6608501597951344</v>
      </c>
      <c r="P6" s="36">
        <v>2580619874</v>
      </c>
      <c r="Q6" s="36">
        <v>2580619874</v>
      </c>
      <c r="T6" s="14"/>
    </row>
    <row r="7" spans="1:29" ht="22.5" x14ac:dyDescent="0.25">
      <c r="A7" s="9" t="s">
        <v>24</v>
      </c>
      <c r="B7" s="10" t="s">
        <v>21</v>
      </c>
      <c r="C7" s="10" t="s">
        <v>22</v>
      </c>
      <c r="D7" s="11" t="s">
        <v>25</v>
      </c>
      <c r="E7" s="25">
        <v>1406000000</v>
      </c>
      <c r="F7" s="25">
        <v>0</v>
      </c>
      <c r="G7" s="25">
        <v>0</v>
      </c>
      <c r="H7" s="25">
        <v>1406000000</v>
      </c>
      <c r="I7" s="25">
        <v>0</v>
      </c>
      <c r="J7" s="25">
        <v>1406000000</v>
      </c>
      <c r="K7" s="25">
        <v>0</v>
      </c>
      <c r="L7" s="25">
        <v>949607839</v>
      </c>
      <c r="M7" s="13">
        <f t="shared" ref="M7:M8" si="2">+L7/H7</f>
        <v>0.67539675604551919</v>
      </c>
      <c r="N7" s="25">
        <v>949607839</v>
      </c>
      <c r="O7" s="13">
        <f t="shared" si="1"/>
        <v>0.67539675604551919</v>
      </c>
      <c r="P7" s="36">
        <v>949607839</v>
      </c>
      <c r="Q7" s="36">
        <v>949607839</v>
      </c>
    </row>
    <row r="8" spans="1:29" ht="22.5" x14ac:dyDescent="0.25">
      <c r="A8" s="9" t="s">
        <v>26</v>
      </c>
      <c r="B8" s="10" t="s">
        <v>21</v>
      </c>
      <c r="C8" s="10" t="s">
        <v>22</v>
      </c>
      <c r="D8" s="11" t="s">
        <v>27</v>
      </c>
      <c r="E8" s="25">
        <v>466000000</v>
      </c>
      <c r="F8" s="25">
        <v>0</v>
      </c>
      <c r="G8" s="25">
        <v>0</v>
      </c>
      <c r="H8" s="25">
        <v>466000000</v>
      </c>
      <c r="I8" s="25">
        <v>0</v>
      </c>
      <c r="J8" s="25">
        <v>466000000</v>
      </c>
      <c r="K8" s="25">
        <v>0</v>
      </c>
      <c r="L8" s="25">
        <v>426948222</v>
      </c>
      <c r="M8" s="13">
        <f t="shared" si="2"/>
        <v>0.91619790128755363</v>
      </c>
      <c r="N8" s="25">
        <v>426948222</v>
      </c>
      <c r="O8" s="13">
        <f t="shared" si="1"/>
        <v>0.91619790128755363</v>
      </c>
      <c r="P8" s="36">
        <v>426948222</v>
      </c>
      <c r="Q8" s="36">
        <v>426948222</v>
      </c>
    </row>
    <row r="9" spans="1:29" ht="29.25" customHeight="1" x14ac:dyDescent="0.25">
      <c r="A9" s="32" t="s">
        <v>41</v>
      </c>
      <c r="B9" s="32"/>
      <c r="C9" s="32"/>
      <c r="D9" s="33"/>
      <c r="E9" s="15">
        <f>+E10</f>
        <v>276000000</v>
      </c>
      <c r="F9" s="15">
        <f t="shared" ref="F9:R9" si="3">+F10</f>
        <v>0</v>
      </c>
      <c r="G9" s="15">
        <f>+G10</f>
        <v>0</v>
      </c>
      <c r="H9" s="15">
        <f>+E9-G9</f>
        <v>276000000</v>
      </c>
      <c r="I9" s="15">
        <v>0</v>
      </c>
      <c r="J9" s="15">
        <f t="shared" si="3"/>
        <v>232599277</v>
      </c>
      <c r="K9" s="15">
        <f t="shared" si="3"/>
        <v>43400723</v>
      </c>
      <c r="L9" s="15">
        <f t="shared" si="3"/>
        <v>194044964.38999999</v>
      </c>
      <c r="M9" s="7">
        <f>+L9/H9</f>
        <v>0.70306146518115942</v>
      </c>
      <c r="N9" s="15">
        <f t="shared" si="3"/>
        <v>110012441.14</v>
      </c>
      <c r="O9" s="7">
        <f t="shared" si="1"/>
        <v>0.39859580123188404</v>
      </c>
      <c r="P9" s="15">
        <f t="shared" si="3"/>
        <v>110012441.14</v>
      </c>
      <c r="Q9" s="15">
        <f t="shared" si="3"/>
        <v>110012441.14</v>
      </c>
      <c r="R9" s="16">
        <f t="shared" si="3"/>
        <v>0</v>
      </c>
    </row>
    <row r="10" spans="1:29" x14ac:dyDescent="0.25">
      <c r="A10" s="9" t="s">
        <v>28</v>
      </c>
      <c r="B10" s="10" t="s">
        <v>21</v>
      </c>
      <c r="C10" s="10" t="s">
        <v>22</v>
      </c>
      <c r="D10" s="11" t="s">
        <v>29</v>
      </c>
      <c r="E10" s="36">
        <v>276000000</v>
      </c>
      <c r="F10" s="36">
        <v>0</v>
      </c>
      <c r="G10" s="36">
        <v>0</v>
      </c>
      <c r="H10" s="36">
        <v>276000000</v>
      </c>
      <c r="I10" s="36">
        <v>0</v>
      </c>
      <c r="J10" s="36">
        <v>232599277</v>
      </c>
      <c r="K10" s="36">
        <v>43400723</v>
      </c>
      <c r="L10" s="36">
        <v>194044964.38999999</v>
      </c>
      <c r="M10" s="13">
        <f>+L10/H10</f>
        <v>0.70306146518115942</v>
      </c>
      <c r="N10" s="36">
        <v>110012441.14</v>
      </c>
      <c r="O10" s="13">
        <f t="shared" si="1"/>
        <v>0.39859580123188404</v>
      </c>
      <c r="P10" s="36">
        <v>110012441.14</v>
      </c>
      <c r="Q10" s="36">
        <v>110012441.14</v>
      </c>
    </row>
    <row r="11" spans="1:29" ht="33" customHeight="1" x14ac:dyDescent="0.25">
      <c r="A11" s="32" t="s">
        <v>42</v>
      </c>
      <c r="B11" s="32"/>
      <c r="C11" s="32"/>
      <c r="D11" s="33"/>
      <c r="E11" s="15">
        <f>+E12</f>
        <v>10000000</v>
      </c>
      <c r="F11" s="15">
        <f t="shared" ref="F11:R11" si="4">+F12</f>
        <v>0</v>
      </c>
      <c r="G11" s="15">
        <f t="shared" si="4"/>
        <v>0</v>
      </c>
      <c r="H11" s="15">
        <f>+H12</f>
        <v>10000000</v>
      </c>
      <c r="I11" s="15">
        <f>+I12</f>
        <v>0</v>
      </c>
      <c r="J11" s="15">
        <f t="shared" si="4"/>
        <v>10000000</v>
      </c>
      <c r="K11" s="15">
        <f>+K12</f>
        <v>0</v>
      </c>
      <c r="L11" s="15">
        <f t="shared" si="4"/>
        <v>809190</v>
      </c>
      <c r="M11" s="7">
        <f>+L11/H11</f>
        <v>8.0919000000000005E-2</v>
      </c>
      <c r="N11" s="15">
        <f t="shared" si="4"/>
        <v>809190</v>
      </c>
      <c r="O11" s="7">
        <f t="shared" si="1"/>
        <v>8.0919000000000005E-2</v>
      </c>
      <c r="P11" s="15">
        <f>+P12</f>
        <v>809190</v>
      </c>
      <c r="Q11" s="15">
        <f t="shared" si="4"/>
        <v>809190</v>
      </c>
      <c r="R11" s="16">
        <f t="shared" si="4"/>
        <v>0</v>
      </c>
    </row>
    <row r="12" spans="1:29" ht="33.75" x14ac:dyDescent="0.25">
      <c r="A12" s="9" t="s">
        <v>30</v>
      </c>
      <c r="B12" s="10" t="s">
        <v>21</v>
      </c>
      <c r="C12" s="10" t="s">
        <v>22</v>
      </c>
      <c r="D12" s="11" t="s">
        <v>31</v>
      </c>
      <c r="E12" s="36">
        <v>10000000</v>
      </c>
      <c r="F12" s="36">
        <v>0</v>
      </c>
      <c r="G12" s="36">
        <v>0</v>
      </c>
      <c r="H12" s="36">
        <v>10000000</v>
      </c>
      <c r="I12" s="36">
        <v>0</v>
      </c>
      <c r="J12" s="36">
        <v>10000000</v>
      </c>
      <c r="K12" s="36">
        <v>0</v>
      </c>
      <c r="L12" s="36">
        <v>809190</v>
      </c>
      <c r="M12" s="13">
        <f t="shared" ref="M12:M16" si="5">+L12/H12</f>
        <v>8.0919000000000005E-2</v>
      </c>
      <c r="N12" s="36">
        <v>809190</v>
      </c>
      <c r="O12" s="13">
        <f t="shared" si="1"/>
        <v>8.0919000000000005E-2</v>
      </c>
      <c r="P12" s="36">
        <v>809190</v>
      </c>
      <c r="Q12" s="36">
        <v>809190</v>
      </c>
    </row>
    <row r="13" spans="1:29" ht="41.25" customHeight="1" x14ac:dyDescent="0.25">
      <c r="A13" s="34" t="s">
        <v>43</v>
      </c>
      <c r="B13" s="34"/>
      <c r="C13" s="34"/>
      <c r="D13" s="35"/>
      <c r="E13" s="15">
        <f>E14+E15+E16</f>
        <v>25000000</v>
      </c>
      <c r="F13" s="15">
        <f t="shared" ref="F13:R13" si="6">+F15+F16</f>
        <v>0</v>
      </c>
      <c r="G13" s="15">
        <f t="shared" si="6"/>
        <v>203950</v>
      </c>
      <c r="H13" s="15">
        <f>H14+H15+H16</f>
        <v>25000000</v>
      </c>
      <c r="I13" s="15">
        <f>+I15+I16+I14</f>
        <v>0</v>
      </c>
      <c r="J13" s="15">
        <f>+J15+J16+J14</f>
        <v>6203950</v>
      </c>
      <c r="K13" s="15">
        <f>K14+K15+K16</f>
        <v>18796050</v>
      </c>
      <c r="L13" s="15">
        <f>+L15+L16+L14</f>
        <v>6203950</v>
      </c>
      <c r="M13" s="7">
        <f>+L13/H13</f>
        <v>0.24815799999999999</v>
      </c>
      <c r="N13" s="15">
        <f>+N15+N16+N14</f>
        <v>6203950</v>
      </c>
      <c r="O13" s="7">
        <f>+N13/H13</f>
        <v>0.24815799999999999</v>
      </c>
      <c r="P13" s="15">
        <f>+P15+P16+P14</f>
        <v>6203950</v>
      </c>
      <c r="Q13" s="15">
        <f>+Q15+Q16+Q14</f>
        <v>6203950</v>
      </c>
      <c r="R13" s="16">
        <f t="shared" si="6"/>
        <v>0</v>
      </c>
    </row>
    <row r="14" spans="1:29" x14ac:dyDescent="0.25">
      <c r="A14" s="9" t="s">
        <v>32</v>
      </c>
      <c r="B14" s="10" t="s">
        <v>21</v>
      </c>
      <c r="C14" s="10" t="s">
        <v>22</v>
      </c>
      <c r="D14" s="11" t="s">
        <v>33</v>
      </c>
      <c r="E14" s="25">
        <v>6000000</v>
      </c>
      <c r="F14" s="25">
        <v>203950</v>
      </c>
      <c r="G14" s="25">
        <v>0</v>
      </c>
      <c r="H14" s="25">
        <v>6203950</v>
      </c>
      <c r="I14" s="25">
        <v>0</v>
      </c>
      <c r="J14" s="25">
        <v>6203950</v>
      </c>
      <c r="K14" s="25">
        <v>0</v>
      </c>
      <c r="L14" s="25">
        <v>6203950</v>
      </c>
      <c r="M14" s="13">
        <f t="shared" ref="M14" si="7">+L14/H14</f>
        <v>1</v>
      </c>
      <c r="N14" s="36">
        <v>6203950</v>
      </c>
      <c r="O14" s="13">
        <f t="shared" ref="O14" si="8">+N14/H14</f>
        <v>1</v>
      </c>
      <c r="P14" s="36">
        <v>6203950</v>
      </c>
      <c r="Q14" s="36">
        <v>6203950</v>
      </c>
    </row>
    <row r="15" spans="1:29" x14ac:dyDescent="0.25">
      <c r="A15" s="9" t="s">
        <v>34</v>
      </c>
      <c r="B15" s="10" t="s">
        <v>21</v>
      </c>
      <c r="C15" s="10" t="s">
        <v>22</v>
      </c>
      <c r="D15" s="11" t="s">
        <v>35</v>
      </c>
      <c r="E15" s="25">
        <v>3000000</v>
      </c>
      <c r="F15" s="25">
        <v>0</v>
      </c>
      <c r="G15" s="25">
        <v>203950</v>
      </c>
      <c r="H15" s="25">
        <v>2796050</v>
      </c>
      <c r="I15" s="25">
        <v>0</v>
      </c>
      <c r="J15" s="25">
        <v>0</v>
      </c>
      <c r="K15" s="25">
        <v>2796050</v>
      </c>
      <c r="L15" s="25">
        <v>0</v>
      </c>
      <c r="M15" s="13">
        <f t="shared" si="5"/>
        <v>0</v>
      </c>
      <c r="N15" s="36">
        <v>0</v>
      </c>
      <c r="O15" s="13">
        <f t="shared" si="1"/>
        <v>0</v>
      </c>
      <c r="P15" s="36">
        <v>0</v>
      </c>
      <c r="Q15" s="36">
        <v>0</v>
      </c>
    </row>
    <row r="16" spans="1:29" x14ac:dyDescent="0.25">
      <c r="A16" s="9" t="s">
        <v>36</v>
      </c>
      <c r="B16" s="10" t="s">
        <v>21</v>
      </c>
      <c r="C16" s="10" t="s">
        <v>37</v>
      </c>
      <c r="D16" s="11" t="s">
        <v>38</v>
      </c>
      <c r="E16" s="25">
        <v>16000000</v>
      </c>
      <c r="F16" s="25">
        <v>0</v>
      </c>
      <c r="G16" s="25">
        <v>0</v>
      </c>
      <c r="H16" s="25">
        <v>16000000</v>
      </c>
      <c r="I16" s="25">
        <v>0</v>
      </c>
      <c r="J16" s="25">
        <v>0</v>
      </c>
      <c r="K16" s="25">
        <v>16000000</v>
      </c>
      <c r="L16" s="25">
        <v>0</v>
      </c>
      <c r="M16" s="13">
        <f t="shared" si="5"/>
        <v>0</v>
      </c>
      <c r="N16" s="36">
        <v>0</v>
      </c>
      <c r="O16" s="13">
        <f t="shared" si="1"/>
        <v>0</v>
      </c>
      <c r="P16" s="36">
        <v>0</v>
      </c>
      <c r="Q16" s="36">
        <v>0</v>
      </c>
    </row>
    <row r="17" spans="1:19" ht="30.75" customHeight="1" x14ac:dyDescent="0.25">
      <c r="A17" s="32" t="s">
        <v>44</v>
      </c>
      <c r="B17" s="32" t="s">
        <v>1</v>
      </c>
      <c r="C17" s="32" t="s">
        <v>1</v>
      </c>
      <c r="D17" s="33" t="s">
        <v>1</v>
      </c>
      <c r="E17" s="15">
        <f>+E13+E11+E9+E5</f>
        <v>6088000000</v>
      </c>
      <c r="F17" s="15">
        <f t="shared" ref="F17:I17" si="9">+F5+F9+F11+F13</f>
        <v>0</v>
      </c>
      <c r="G17" s="15">
        <f t="shared" si="9"/>
        <v>203950</v>
      </c>
      <c r="H17" s="15">
        <f>+H5+H9+H11+H13</f>
        <v>6088000000</v>
      </c>
      <c r="I17" s="15">
        <f t="shared" si="9"/>
        <v>0</v>
      </c>
      <c r="J17" s="15">
        <f>+J5+J9+J11+J13</f>
        <v>6025803227</v>
      </c>
      <c r="K17" s="15">
        <f>+K5+K9+K11+K13</f>
        <v>62196773</v>
      </c>
      <c r="L17" s="15">
        <f>+L5+L9+L11+L13</f>
        <v>4158234039.3899999</v>
      </c>
      <c r="M17" s="17">
        <f>+L17/H17</f>
        <v>0.68302135995236524</v>
      </c>
      <c r="N17" s="15">
        <f>+N5+N9+N11+N13</f>
        <v>4074201516.1399999</v>
      </c>
      <c r="O17" s="18">
        <f>+N17/H17</f>
        <v>0.6692183830716163</v>
      </c>
      <c r="P17" s="15">
        <f>+P5+P9+P11+P13</f>
        <v>4074201516.1399999</v>
      </c>
      <c r="Q17" s="15">
        <f>+Q5+Q9+Q11+Q13</f>
        <v>4074201516.1399999</v>
      </c>
      <c r="R17" s="16">
        <f>+R5+R9+R11+R13</f>
        <v>0</v>
      </c>
    </row>
    <row r="18" spans="1:19" x14ac:dyDescent="0.25">
      <c r="A18" s="9" t="s">
        <v>1</v>
      </c>
      <c r="B18" s="10" t="s">
        <v>1</v>
      </c>
      <c r="C18" s="10" t="s">
        <v>1</v>
      </c>
      <c r="D18" s="11" t="s">
        <v>1</v>
      </c>
      <c r="E18" s="12" t="s">
        <v>1</v>
      </c>
      <c r="F18" s="12" t="s">
        <v>1</v>
      </c>
      <c r="G18" s="12" t="s">
        <v>1</v>
      </c>
      <c r="H18" s="12" t="s">
        <v>1</v>
      </c>
      <c r="I18" s="12" t="s">
        <v>1</v>
      </c>
      <c r="J18" s="12" t="s">
        <v>1</v>
      </c>
      <c r="K18" s="12" t="s">
        <v>1</v>
      </c>
      <c r="L18" s="12" t="s">
        <v>1</v>
      </c>
      <c r="M18" s="19"/>
      <c r="N18" s="12" t="s">
        <v>1</v>
      </c>
      <c r="O18" s="19"/>
      <c r="P18" s="12" t="s">
        <v>1</v>
      </c>
      <c r="Q18" s="12" t="s">
        <v>1</v>
      </c>
    </row>
    <row r="19" spans="1:19" ht="33.950000000000003" customHeight="1" x14ac:dyDescent="0.25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9" ht="164.25" customHeight="1" x14ac:dyDescent="0.25">
      <c r="A20" s="28" t="s">
        <v>47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</row>
    <row r="22" spans="1:19" x14ac:dyDescent="0.25">
      <c r="F22" s="21"/>
      <c r="G22" s="22"/>
    </row>
    <row r="23" spans="1:19" x14ac:dyDescent="0.25">
      <c r="F23" s="21"/>
      <c r="G23" s="22"/>
    </row>
    <row r="24" spans="1:19" x14ac:dyDescent="0.25">
      <c r="F24" s="21"/>
      <c r="G24" s="23"/>
    </row>
    <row r="25" spans="1:19" x14ac:dyDescent="0.25">
      <c r="G25" s="23"/>
    </row>
    <row r="26" spans="1:19" x14ac:dyDescent="0.25">
      <c r="F26" s="21"/>
      <c r="G26" s="22"/>
      <c r="I26" s="21"/>
      <c r="J26" s="22"/>
    </row>
    <row r="27" spans="1:19" x14ac:dyDescent="0.25">
      <c r="F27" s="21"/>
      <c r="G27" s="22"/>
      <c r="I27" s="21"/>
      <c r="J27" s="22"/>
    </row>
    <row r="28" spans="1:19" x14ac:dyDescent="0.25">
      <c r="F28" s="21"/>
      <c r="G28" s="23"/>
      <c r="I28" s="21"/>
    </row>
    <row r="29" spans="1:19" x14ac:dyDescent="0.25">
      <c r="G29" s="23"/>
      <c r="H29" s="26"/>
      <c r="I29" s="27"/>
      <c r="J29" s="26"/>
      <c r="K29" s="27"/>
      <c r="L29" s="26"/>
    </row>
    <row r="30" spans="1:19" x14ac:dyDescent="0.25">
      <c r="F30" s="21"/>
      <c r="G30" s="22"/>
    </row>
    <row r="31" spans="1:19" x14ac:dyDescent="0.25">
      <c r="F31" s="21"/>
      <c r="G31" s="22"/>
    </row>
    <row r="32" spans="1:19" x14ac:dyDescent="0.25">
      <c r="F32" s="21"/>
    </row>
  </sheetData>
  <mergeCells count="7">
    <mergeCell ref="A20:S20"/>
    <mergeCell ref="E2:Q2"/>
    <mergeCell ref="A5:D5"/>
    <mergeCell ref="A9:D9"/>
    <mergeCell ref="A11:D11"/>
    <mergeCell ref="A13:D13"/>
    <mergeCell ref="A17:D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AGREGADA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Fajardo Carlos</dc:creator>
  <cp:lastModifiedBy>Andrea Carolina Bonilla Cuervo</cp:lastModifiedBy>
  <dcterms:created xsi:type="dcterms:W3CDTF">2022-07-05T17:02:44Z</dcterms:created>
  <dcterms:modified xsi:type="dcterms:W3CDTF">2022-09-01T19:53:47Z</dcterms:modified>
</cp:coreProperties>
</file>