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H14" i="1" l="1"/>
  <c r="K14" i="1" s="1"/>
  <c r="H12" i="1"/>
  <c r="I13" i="1"/>
  <c r="I11" i="1"/>
  <c r="I5" i="1"/>
  <c r="K15" i="1"/>
  <c r="K10" i="1"/>
  <c r="I9" i="1"/>
  <c r="I16" i="1" l="1"/>
  <c r="K12" i="1"/>
  <c r="K8" i="1"/>
  <c r="K7" i="1" l="1"/>
  <c r="K6" i="1"/>
  <c r="P13" i="1" l="1"/>
  <c r="P11" i="1"/>
  <c r="P9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9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G9" i="1"/>
  <c r="F9" i="1"/>
  <c r="E9" i="1"/>
  <c r="R5" i="1"/>
  <c r="Q5" i="1"/>
  <c r="N5" i="1"/>
  <c r="K5" i="1"/>
  <c r="J5" i="1"/>
  <c r="G5" i="1"/>
  <c r="F5" i="1"/>
  <c r="E5" i="1"/>
  <c r="M13" i="1" l="1"/>
  <c r="E16" i="1"/>
  <c r="O13" i="1"/>
  <c r="M11" i="1"/>
  <c r="N16" i="1"/>
  <c r="K16" i="1"/>
  <c r="J16" i="1"/>
  <c r="O11" i="1"/>
  <c r="Q16" i="1"/>
  <c r="P16" i="1"/>
  <c r="L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<sst xmlns="http://schemas.openxmlformats.org/spreadsheetml/2006/main" count="95" uniqueCount="46">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</sst>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240A]&quot;$&quot;\ #,##0.00;\(&quot;$&quot;\ #,##0.00\)"/>
    <numFmt numFmtId="165" formatCode="&quot;$&quot;#,##0.00"/>
    <numFmt numFmtId="166" formatCode="&quot;$&quot;#,##0.0000"/>
    <numFmt numFmtId="167" formatCode="[$-1240A]&quot;$&quot;\ #,##0.00;\-&quot;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3" fillId="0" borderId="0" xfId="0" applyNumberFormat="1" applyFont="1" applyFill="1" applyBorder="1"/>
    <xf numFmtId="167" fontId="4" fillId="0" borderId="1" xfId="0" applyNumberFormat="1" applyFont="1" applyFill="1" applyBorder="1" applyAlignment="1">
      <alignment horizontal="right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167" fontId="12" fillId="0" borderId="1" xfId="0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activeCell="B1" sqref="B1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6" t="s">
        <v>19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7" t="s">
        <v>37</v>
      </c>
      <c r="B5" s="27"/>
      <c r="C5" s="27"/>
      <c r="D5" s="28"/>
      <c r="E5" s="13">
        <f>+E6+E7+E8</f>
        <v>5451000000</v>
      </c>
      <c r="F5" s="13">
        <f t="shared" ref="F5:R5" si="0">+F6+F7+F8</f>
        <v>0</v>
      </c>
      <c r="G5" s="13">
        <f t="shared" si="0"/>
        <v>0</v>
      </c>
      <c r="H5" s="13">
        <f>+H6+H7+H8</f>
        <v>5451000000</v>
      </c>
      <c r="I5" s="13">
        <f>+I6+I7+I8</f>
        <v>0</v>
      </c>
      <c r="J5" s="13">
        <f t="shared" si="0"/>
        <v>5451000000</v>
      </c>
      <c r="K5" s="13">
        <f t="shared" si="0"/>
        <v>0</v>
      </c>
      <c r="L5" s="13">
        <f t="shared" si="0"/>
        <v>4377273375</v>
      </c>
      <c r="M5" s="14">
        <f>+L5/H5</f>
        <v>0.80302208310401757</v>
      </c>
      <c r="N5" s="13">
        <f t="shared" si="0"/>
        <v>4377273375</v>
      </c>
      <c r="O5" s="14">
        <f>+N5/H5</f>
        <v>0.80302208310401757</v>
      </c>
      <c r="P5" s="13">
        <f t="shared" si="0"/>
        <v>4377273375</v>
      </c>
      <c r="Q5" s="13">
        <f t="shared" si="0"/>
        <v>4377273375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0</v>
      </c>
      <c r="G6" s="7">
        <v>0</v>
      </c>
      <c r="H6" s="7">
        <v>3639000000</v>
      </c>
      <c r="I6" s="7">
        <v>0</v>
      </c>
      <c r="J6" s="7">
        <v>3639000000</v>
      </c>
      <c r="K6" s="18">
        <f>+H6-J6</f>
        <v>0</v>
      </c>
      <c r="L6" s="23">
        <v>2950104993</v>
      </c>
      <c r="M6" s="17">
        <f>+L6/H6</f>
        <v>0.81069112201154159</v>
      </c>
      <c r="N6" s="23">
        <v>2950104993</v>
      </c>
      <c r="O6" s="17">
        <f t="shared" ref="O6:O15" si="1">+N6/H6</f>
        <v>0.81069112201154159</v>
      </c>
      <c r="P6" s="23">
        <v>2950104993</v>
      </c>
      <c r="Q6" s="23">
        <v>2950104993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0</v>
      </c>
      <c r="G7" s="7">
        <v>0</v>
      </c>
      <c r="H7" s="7">
        <v>1311000000</v>
      </c>
      <c r="I7" s="7">
        <v>0</v>
      </c>
      <c r="J7" s="7">
        <v>1311000000</v>
      </c>
      <c r="K7" s="18">
        <f>+H7-J7</f>
        <v>0</v>
      </c>
      <c r="L7" s="31">
        <v>1092556630</v>
      </c>
      <c r="M7" s="17">
        <f t="shared" ref="M7:M8" si="2">+L7/H7</f>
        <v>0.83337652936689555</v>
      </c>
      <c r="N7" s="31">
        <v>1092556630</v>
      </c>
      <c r="O7" s="17">
        <f t="shared" si="1"/>
        <v>0.83337652936689555</v>
      </c>
      <c r="P7" s="31">
        <v>1092556630</v>
      </c>
      <c r="Q7" s="31">
        <v>1092556630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7">
        <v>501000000</v>
      </c>
      <c r="K8" s="18">
        <f>+H8-J8</f>
        <v>0</v>
      </c>
      <c r="L8" s="31">
        <v>334611752</v>
      </c>
      <c r="M8" s="17">
        <f t="shared" si="2"/>
        <v>0.66788772854291412</v>
      </c>
      <c r="N8" s="31">
        <v>334611752</v>
      </c>
      <c r="O8" s="17">
        <f t="shared" si="1"/>
        <v>0.66788772854291412</v>
      </c>
      <c r="P8" s="31">
        <v>334611752</v>
      </c>
      <c r="Q8" s="31">
        <v>334611752</v>
      </c>
    </row>
    <row r="9" spans="1:20" ht="29.25" customHeight="1" x14ac:dyDescent="0.25">
      <c r="A9" s="24" t="s">
        <v>42</v>
      </c>
      <c r="B9" s="24"/>
      <c r="C9" s="24"/>
      <c r="D9" s="25"/>
      <c r="E9" s="15">
        <f>+E10</f>
        <v>285000000</v>
      </c>
      <c r="F9" s="15">
        <f t="shared" ref="F9:R9" si="3">+F10</f>
        <v>0</v>
      </c>
      <c r="G9" s="15">
        <f t="shared" si="3"/>
        <v>0</v>
      </c>
      <c r="H9" s="15">
        <f>+H10</f>
        <v>285000000</v>
      </c>
      <c r="I9" s="15">
        <f>+I10</f>
        <v>48000000</v>
      </c>
      <c r="J9" s="15">
        <f t="shared" si="3"/>
        <v>139116387</v>
      </c>
      <c r="K9" s="15">
        <f t="shared" si="3"/>
        <v>97883613</v>
      </c>
      <c r="L9" s="15">
        <f t="shared" si="3"/>
        <v>136519935</v>
      </c>
      <c r="M9" s="14">
        <f>+L9/H9</f>
        <v>0.47901731578947371</v>
      </c>
      <c r="N9" s="15">
        <f t="shared" si="3"/>
        <v>92319378</v>
      </c>
      <c r="O9" s="14">
        <f t="shared" si="1"/>
        <v>0.32392764210526315</v>
      </c>
      <c r="P9" s="15">
        <f t="shared" si="3"/>
        <v>92319378</v>
      </c>
      <c r="Q9" s="15">
        <f t="shared" si="3"/>
        <v>92319378</v>
      </c>
      <c r="R9" s="10">
        <f t="shared" si="3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0</v>
      </c>
      <c r="H10" s="18">
        <v>285000000</v>
      </c>
      <c r="I10" s="18">
        <v>48000000</v>
      </c>
      <c r="J10" s="23">
        <v>139116387</v>
      </c>
      <c r="K10" s="18">
        <f>+H10-I10-J10</f>
        <v>97883613</v>
      </c>
      <c r="L10" s="31">
        <v>136519935</v>
      </c>
      <c r="M10" s="17">
        <f>+L10/H10</f>
        <v>0.47901731578947371</v>
      </c>
      <c r="N10" s="31">
        <v>92319378</v>
      </c>
      <c r="O10" s="17">
        <f t="shared" si="1"/>
        <v>0.32392764210526315</v>
      </c>
      <c r="P10" s="31">
        <v>92319378</v>
      </c>
      <c r="Q10" s="31">
        <v>92319378</v>
      </c>
    </row>
    <row r="11" spans="1:20" ht="33" customHeight="1" x14ac:dyDescent="0.25">
      <c r="A11" s="24" t="s">
        <v>38</v>
      </c>
      <c r="B11" s="24"/>
      <c r="C11" s="24"/>
      <c r="D11" s="25"/>
      <c r="E11" s="15">
        <f>+E12</f>
        <v>47000000</v>
      </c>
      <c r="F11" s="15">
        <f t="shared" ref="F11:R11" si="4">+F12</f>
        <v>0</v>
      </c>
      <c r="G11" s="15">
        <f t="shared" si="4"/>
        <v>5100000</v>
      </c>
      <c r="H11" s="15">
        <f>+H12</f>
        <v>41900000</v>
      </c>
      <c r="I11" s="15">
        <f>+I12</f>
        <v>0</v>
      </c>
      <c r="J11" s="15">
        <f t="shared" si="4"/>
        <v>23529402</v>
      </c>
      <c r="K11" s="15">
        <f t="shared" si="4"/>
        <v>18370598</v>
      </c>
      <c r="L11" s="15">
        <f t="shared" si="4"/>
        <v>853605</v>
      </c>
      <c r="M11" s="14">
        <f t="shared" ref="M11:M15" si="5">+L11/H11</f>
        <v>2.0372434367541766E-2</v>
      </c>
      <c r="N11" s="15">
        <f t="shared" si="4"/>
        <v>853605</v>
      </c>
      <c r="O11" s="14">
        <f t="shared" si="1"/>
        <v>2.0372434367541766E-2</v>
      </c>
      <c r="P11" s="15">
        <f t="shared" si="4"/>
        <v>853605</v>
      </c>
      <c r="Q11" s="15">
        <f t="shared" si="4"/>
        <v>853605</v>
      </c>
      <c r="R11" s="10">
        <f t="shared" si="4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5100000</v>
      </c>
      <c r="H12" s="7">
        <f>+E12-G12</f>
        <v>41900000</v>
      </c>
      <c r="I12" s="7">
        <v>0</v>
      </c>
      <c r="J12" s="23">
        <v>23529402</v>
      </c>
      <c r="K12" s="18">
        <f>+H12-J12</f>
        <v>18370598</v>
      </c>
      <c r="L12" s="7">
        <v>853605</v>
      </c>
      <c r="M12" s="17">
        <f t="shared" si="5"/>
        <v>2.0372434367541766E-2</v>
      </c>
      <c r="N12" s="7">
        <v>853605</v>
      </c>
      <c r="O12" s="17">
        <f t="shared" si="1"/>
        <v>2.0372434367541766E-2</v>
      </c>
      <c r="P12" s="7">
        <v>853605</v>
      </c>
      <c r="Q12" s="7">
        <v>853605</v>
      </c>
    </row>
    <row r="13" spans="1:20" ht="41.25" customHeight="1" x14ac:dyDescent="0.25">
      <c r="A13" s="29" t="s">
        <v>39</v>
      </c>
      <c r="B13" s="29"/>
      <c r="C13" s="29"/>
      <c r="D13" s="30"/>
      <c r="E13" s="15">
        <f>+E14+E15</f>
        <v>17706000</v>
      </c>
      <c r="F13" s="15">
        <f t="shared" ref="F13:R13" si="6">+F14+F15</f>
        <v>5100000</v>
      </c>
      <c r="G13" s="15">
        <f t="shared" si="6"/>
        <v>0</v>
      </c>
      <c r="H13" s="15">
        <f>+H14+H15</f>
        <v>22806000</v>
      </c>
      <c r="I13" s="15">
        <f>+I14+I15</f>
        <v>0</v>
      </c>
      <c r="J13" s="15">
        <f t="shared" si="6"/>
        <v>15423103</v>
      </c>
      <c r="K13" s="15">
        <f t="shared" si="6"/>
        <v>7382897</v>
      </c>
      <c r="L13" s="15">
        <f t="shared" si="6"/>
        <v>11339153</v>
      </c>
      <c r="M13" s="14">
        <f t="shared" si="5"/>
        <v>0.49720042971147943</v>
      </c>
      <c r="N13" s="15">
        <f t="shared" si="6"/>
        <v>11339153</v>
      </c>
      <c r="O13" s="14">
        <f t="shared" si="1"/>
        <v>0.49720042971147943</v>
      </c>
      <c r="P13" s="15">
        <f t="shared" si="6"/>
        <v>11339153</v>
      </c>
      <c r="Q13" s="15">
        <f t="shared" si="6"/>
        <v>11339153</v>
      </c>
      <c r="R13" s="10">
        <f t="shared" si="6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5100000</v>
      </c>
      <c r="G14" s="7">
        <v>0</v>
      </c>
      <c r="H14" s="7">
        <f>+E14+F14</f>
        <v>5306000</v>
      </c>
      <c r="I14" s="7">
        <v>0</v>
      </c>
      <c r="J14" s="7">
        <v>4201950</v>
      </c>
      <c r="K14" s="18">
        <f t="shared" ref="K14:K15" si="7">+H14-J14</f>
        <v>1104050</v>
      </c>
      <c r="L14" s="7">
        <v>118000</v>
      </c>
      <c r="M14" s="17">
        <f t="shared" si="5"/>
        <v>2.2238974745571051E-2</v>
      </c>
      <c r="N14" s="7">
        <v>118000</v>
      </c>
      <c r="O14" s="17">
        <f t="shared" si="1"/>
        <v>2.2238974745571051E-2</v>
      </c>
      <c r="P14" s="7">
        <v>118000</v>
      </c>
      <c r="Q14" s="7">
        <v>118000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>
        <v>0</v>
      </c>
      <c r="J15" s="31">
        <v>11221153</v>
      </c>
      <c r="K15" s="18">
        <f t="shared" si="7"/>
        <v>6278847</v>
      </c>
      <c r="L15" s="31">
        <v>11221153</v>
      </c>
      <c r="M15" s="17">
        <f t="shared" si="5"/>
        <v>0.64120874285714291</v>
      </c>
      <c r="N15" s="31">
        <v>11221153</v>
      </c>
      <c r="O15" s="17">
        <f t="shared" si="1"/>
        <v>0.64120874285714291</v>
      </c>
      <c r="P15" s="31">
        <v>11221153</v>
      </c>
      <c r="Q15" s="31">
        <v>11221153</v>
      </c>
    </row>
    <row r="16" spans="1:20" ht="30.75" customHeight="1" x14ac:dyDescent="0.25">
      <c r="A16" s="24" t="s">
        <v>40</v>
      </c>
      <c r="B16" s="24" t="s">
        <v>1</v>
      </c>
      <c r="C16" s="24" t="s">
        <v>1</v>
      </c>
      <c r="D16" s="25" t="s">
        <v>1</v>
      </c>
      <c r="E16" s="15">
        <f>+E13+E11+E9+E5</f>
        <v>5800706000</v>
      </c>
      <c r="F16" s="15">
        <f t="shared" ref="F16:I16" si="8">+F5+F9+F11+F13</f>
        <v>5100000</v>
      </c>
      <c r="G16" s="15">
        <f t="shared" si="8"/>
        <v>5100000</v>
      </c>
      <c r="H16" s="15">
        <f t="shared" si="8"/>
        <v>5800706000</v>
      </c>
      <c r="I16" s="15">
        <f t="shared" si="8"/>
        <v>48000000</v>
      </c>
      <c r="J16" s="15">
        <f>+J5+J9+J11+J13</f>
        <v>5629068892</v>
      </c>
      <c r="K16" s="15">
        <f>+K5+K9+K11+K13</f>
        <v>123637108</v>
      </c>
      <c r="L16" s="15">
        <f>+L5+L9+L11+L13</f>
        <v>4525986068</v>
      </c>
      <c r="M16" s="14">
        <f>+L16/H16</f>
        <v>0.78024745056894795</v>
      </c>
      <c r="N16" s="15">
        <f>+N5+N9+N11+N13</f>
        <v>4481785511</v>
      </c>
      <c r="O16" s="16">
        <f>+N16/H16</f>
        <v>0.7726275923999596</v>
      </c>
      <c r="P16" s="15">
        <f>+P5+P9+P11+P13</f>
        <v>4481785511</v>
      </c>
      <c r="Q16" s="15">
        <f>+Q5+Q9+Q11+Q13</f>
        <v>4481785511</v>
      </c>
      <c r="R16" s="10">
        <f>+R5+R9+R11+R13</f>
        <v>0</v>
      </c>
    </row>
    <row r="17" spans="1:17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8" t="s">
        <v>1</v>
      </c>
      <c r="K17" s="8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9" spans="1:17" x14ac:dyDescent="0.25">
      <c r="L19" s="21"/>
    </row>
    <row r="20" spans="1:17" x14ac:dyDescent="0.25">
      <c r="L20" s="22"/>
    </row>
  </sheetData>
  <mergeCells count="6"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2020-11-04T18:47:47Z</dcterms:modified>
</cp:coreProperties>
</file>