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1\PRESUPUESTO\INFORMES\"/>
    </mc:Choice>
  </mc:AlternateContent>
  <bookViews>
    <workbookView xWindow="0" yWindow="0" windowWidth="24000" windowHeight="9735" activeTab="1"/>
  </bookViews>
  <sheets>
    <sheet name="EJECUCION PRESUPUESTAL " sheetId="1" r:id="rId1"/>
    <sheet name="Hoja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Q13" i="1"/>
  <c r="P13" i="1"/>
  <c r="N13" i="1"/>
  <c r="L13" i="1"/>
  <c r="K13" i="1"/>
  <c r="J13" i="1"/>
  <c r="H13" i="1"/>
  <c r="Q14" i="1"/>
  <c r="P14" i="1"/>
  <c r="N14" i="1"/>
  <c r="L14" i="1"/>
  <c r="J14" i="1"/>
  <c r="H14" i="1"/>
  <c r="E13" i="1"/>
  <c r="M14" i="1"/>
  <c r="H15" i="1"/>
  <c r="H12" i="1"/>
  <c r="K14" i="1" l="1"/>
  <c r="O14" i="1"/>
  <c r="L9" i="1" l="1"/>
  <c r="K15" i="1" l="1"/>
  <c r="J7" i="1" l="1"/>
  <c r="H10" i="1"/>
  <c r="H7" i="1"/>
  <c r="H16" i="1" l="1"/>
  <c r="H8" i="1"/>
  <c r="H6" i="1"/>
  <c r="G9" i="1"/>
  <c r="O16" i="1" l="1"/>
  <c r="I13" i="1" l="1"/>
  <c r="I11" i="1"/>
  <c r="I5" i="1"/>
  <c r="K16" i="1"/>
  <c r="K10" i="1"/>
  <c r="I17" i="1" l="1"/>
  <c r="K12" i="1"/>
  <c r="K8" i="1"/>
  <c r="K7" i="1" l="1"/>
  <c r="K6" i="1"/>
  <c r="P11" i="1" l="1"/>
  <c r="P9" i="1"/>
  <c r="O15" i="1"/>
  <c r="O12" i="1"/>
  <c r="O10" i="1"/>
  <c r="O8" i="1"/>
  <c r="O7" i="1"/>
  <c r="O6" i="1"/>
  <c r="M16" i="1"/>
  <c r="M15" i="1"/>
  <c r="M12" i="1"/>
  <c r="M10" i="1"/>
  <c r="M8" i="1"/>
  <c r="M7" i="1"/>
  <c r="M6" i="1"/>
  <c r="P5" i="1"/>
  <c r="L5" i="1"/>
  <c r="H11" i="1"/>
  <c r="H5" i="1"/>
  <c r="R13" i="1"/>
  <c r="G13" i="1"/>
  <c r="F13" i="1"/>
  <c r="R11" i="1"/>
  <c r="Q11" i="1"/>
  <c r="N11" i="1"/>
  <c r="L11" i="1"/>
  <c r="K11" i="1"/>
  <c r="J11" i="1"/>
  <c r="G11" i="1"/>
  <c r="F11" i="1"/>
  <c r="E11" i="1"/>
  <c r="R9" i="1"/>
  <c r="Q9" i="1"/>
  <c r="N9" i="1"/>
  <c r="K9" i="1"/>
  <c r="J9" i="1"/>
  <c r="F9" i="1"/>
  <c r="E9" i="1"/>
  <c r="H9" i="1" s="1"/>
  <c r="R5" i="1"/>
  <c r="Q5" i="1"/>
  <c r="N5" i="1"/>
  <c r="K5" i="1"/>
  <c r="J5" i="1"/>
  <c r="G5" i="1"/>
  <c r="F5" i="1"/>
  <c r="E5" i="1"/>
  <c r="L17" i="1" l="1"/>
  <c r="M13" i="1"/>
  <c r="E17" i="1"/>
  <c r="O13" i="1"/>
  <c r="M11" i="1"/>
  <c r="N17" i="1"/>
  <c r="K17" i="1"/>
  <c r="J17" i="1"/>
  <c r="O11" i="1"/>
  <c r="Q17" i="1"/>
  <c r="P17" i="1"/>
  <c r="M9" i="1"/>
  <c r="H17" i="1"/>
  <c r="O5" i="1"/>
  <c r="M5" i="1"/>
  <c r="F17" i="1"/>
  <c r="R17" i="1"/>
  <c r="G17" i="1"/>
  <c r="M17" i="1" l="1"/>
  <c r="O17" i="1"/>
</calcChain>
</file>

<file path=xl/sharedStrings.xml><?xml version="1.0" encoding="utf-8"?>
<sst xmlns="http://schemas.openxmlformats.org/spreadsheetml/2006/main" count="121" uniqueCount="49">
  <si>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</si>
  <si>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</si>
  <si>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</si>
  <si>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</si>
  <si>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</si>
  <si>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</si>
  <si>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</si>
  <si>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</si>
  <si>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</si>
  <si>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</si>
  <si>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</si>
  <si>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</si>
  <si>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</si>
  <si>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</si>
  <si>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</si>
  <si>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</si>
  <si>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</si>
  <si>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</si>
  <si>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</si>
  <si>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</si>
  <si>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</si>
  <si>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</si>
  <si>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</si>
  <si>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</si>
  <si>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</si>
  <si>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</si>
  <si>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</si>
  <si>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</si>
  <si>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</si>
  <si>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</si>
  <si>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</si>
  <si>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</si>
  <si>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</si>
  <si>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</si>
  <si>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</si>
  <si>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</si>
  <si>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</si>
  <si>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</si>
  <si>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</si>
  <si>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</si>
  <si>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</si>
  <si>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</si>
  <si>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</si>
  <si>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</si>
  <si>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</si>
  <si>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Agosto</t>
  </si>
  <si>
    <t>A-08-01</t>
  </si>
  <si>
    <t>IMPUESTOS</t>
  </si>
  <si>
    <t xml:space="preserve">Al cierre del mes de Agosto de  2021, se presenta la siguiente ejecución presupuestal:
Gastos de Personal: Representa los gastos asociados con el personal vinculado a la planta de la URF. La apropiación asignada: $5.699.500.000, valor comprometido: $3.437.293.255  para una ejecución del  60.31%, valor obligaciones: $3.437.293.255 para una ejecución del 60.31%. 
Adquisición de Bienes y Servicios: Representa los gastos asociados a la compra de bienes y a la contratación de servicios necesarios para el cumplimiento de las funciones de la URF. La apropiación asignada: $275.500.000,  valor comprometido: $198.538.604 para una ejecución del 72.06%, valor obligaciones: $104.708.750,30 para una ejecución del 38,01%.
Transferencias Corrientes: Representa los gastos a las incapacidades y licencias presentadas por los funcionarios de la URF. La apropiación asignada: $10.000.000. valor comprometido: $2.780.125 para una ejecución del 27.80%, valor obligaciones: $2.780.125 para una ejecución del 27.80%.
Gastos por tributos, multas, sanciones e intereses de mora: Representa los gastos que por mandato legal debe realizar la URF. La apropiación asignada: $25.000.000. valor comprometido: $6.422.224,31 para una ejecución del 25.69%, valor obligaciones: $6.422.224,31 para una ejecución del 25.69%.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</si>
</sst>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46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166" fontId="13" fillId="0" borderId="1" xfId="0" applyNumberFormat="1" applyFont="1" applyFill="1" applyBorder="1" applyAlignment="1">
      <alignment horizontal="right"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13" fillId="0" borderId="1" xfId="0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2" fillId="0" borderId="9" xfId="0" applyNumberFormat="1" applyFont="1" applyFill="1" applyBorder="1" applyAlignment="1">
      <alignment horizontal="center" vertical="center" wrapText="1" readingOrder="1"/>
    </xf>
    <xf numFmtId="165" fontId="2" fillId="3" borderId="7" xfId="0" applyNumberFormat="1" applyFont="1" applyFill="1" applyBorder="1" applyAlignment="1">
      <alignment horizontal="right" vertical="center" wrapText="1" readingOrder="1"/>
    </xf>
    <xf numFmtId="164" fontId="5" fillId="3" borderId="3" xfId="0" applyNumberFormat="1" applyFont="1" applyFill="1" applyBorder="1" applyAlignment="1">
      <alignment horizontal="right" vertical="center" wrapText="1" readingOrder="1"/>
    </xf>
    <xf numFmtId="0" fontId="4" fillId="0" borderId="8" xfId="0" applyNumberFormat="1" applyFont="1" applyFill="1" applyBorder="1" applyAlignment="1">
      <alignment vertical="center" wrapText="1" readingOrder="1"/>
    </xf>
    <xf numFmtId="0" fontId="5" fillId="0" borderId="8" xfId="0" applyNumberFormat="1" applyFont="1" applyFill="1" applyBorder="1" applyAlignment="1">
      <alignment horizontal="right" vertical="center" wrapText="1" readingOrder="1"/>
    </xf>
    <xf numFmtId="0" fontId="6" fillId="3" borderId="4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2" fillId="5" borderId="4" xfId="0" applyNumberFormat="1" applyFont="1" applyFill="1" applyBorder="1" applyAlignment="1">
      <alignment horizontal="center" vertical="center" wrapText="1" readingOrder="1"/>
    </xf>
    <xf numFmtId="165" fontId="14" fillId="4" borderId="4" xfId="0" applyNumberFormat="1" applyFont="1" applyFill="1" applyBorder="1" applyAlignment="1">
      <alignment horizontal="right" vertical="center" wrapText="1" readingOrder="1"/>
    </xf>
    <xf numFmtId="10" fontId="14" fillId="4" borderId="4" xfId="1" applyNumberFormat="1" applyFont="1" applyFill="1" applyBorder="1" applyAlignment="1">
      <alignment horizontal="right" vertical="center" wrapText="1" readingOrder="1"/>
    </xf>
    <xf numFmtId="164" fontId="14" fillId="4" borderId="4" xfId="0" applyNumberFormat="1" applyFont="1" applyFill="1" applyBorder="1" applyAlignment="1">
      <alignment horizontal="right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180975</xdr:colOff>
      <xdr:row>0</xdr:row>
      <xdr:rowOff>28576</xdr:rowOff>
    </xdr:from>
    <xdr:to>
      <xdr:col>16</xdr:col>
      <xdr:colOff>685800</xdr:colOff>
      <xdr:row>1</xdr:row>
      <xdr:rowOff>303221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07100" y="28576"/>
          <a:ext cx="1762125" cy="703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opLeftCell="A4" zoomScaleNormal="100" workbookViewId="0">
      <selection activeCell="A4" sqref="A1:XFD1048576"/>
    </sheetView>
  </sheetViews>
  <sheetFormatPr baseColWidth="10" defaultRowHeight="15" x14ac:dyDescent="0.25"/>
  <cols>
    <col min="1" max="1" width="1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1" width="18.85546875" style="3" customWidth="1"/>
    <col min="12" max="12" width="18.4257812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2021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30" t="s">
        <v>19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31" t="s">
        <v>37</v>
      </c>
      <c r="B5" s="31"/>
      <c r="C5" s="31"/>
      <c r="D5" s="32"/>
      <c r="E5" s="13">
        <f>+E6+E7+E8</f>
        <v>5738000000</v>
      </c>
      <c r="F5" s="13">
        <f t="shared" ref="F5:R5" si="0">+F6+F7+F8</f>
        <v>0</v>
      </c>
      <c r="G5" s="13">
        <f t="shared" si="0"/>
        <v>38500000</v>
      </c>
      <c r="H5" s="13">
        <f>+H6+H7+H8</f>
        <v>5699500000</v>
      </c>
      <c r="I5" s="13">
        <f>+I6+I7+I8</f>
        <v>0</v>
      </c>
      <c r="J5" s="13">
        <f t="shared" si="0"/>
        <v>5699500000</v>
      </c>
      <c r="K5" s="13">
        <f t="shared" si="0"/>
        <v>0</v>
      </c>
      <c r="L5" s="13">
        <f t="shared" si="0"/>
        <v>3437293255</v>
      </c>
      <c r="M5" s="14">
        <f>+L5/H5</f>
        <v>0.60308680673743309</v>
      </c>
      <c r="N5" s="13">
        <f t="shared" si="0"/>
        <v>3437293255</v>
      </c>
      <c r="O5" s="14">
        <f>+N5/H5</f>
        <v>0.60308680673743309</v>
      </c>
      <c r="P5" s="13">
        <f t="shared" si="0"/>
        <v>3437293255</v>
      </c>
      <c r="Q5" s="13">
        <f t="shared" si="0"/>
        <v>3437293255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4015000000</v>
      </c>
      <c r="F6" s="7">
        <v>0</v>
      </c>
      <c r="G6" s="7">
        <v>0</v>
      </c>
      <c r="H6" s="7">
        <f>+E6</f>
        <v>4015000000</v>
      </c>
      <c r="I6" s="7">
        <v>0</v>
      </c>
      <c r="J6" s="22">
        <v>4015000000</v>
      </c>
      <c r="K6" s="18">
        <f>+H6-J6</f>
        <v>0</v>
      </c>
      <c r="L6" s="22">
        <v>2347716657</v>
      </c>
      <c r="M6" s="17">
        <f>+L6/H6</f>
        <v>0.58473640273972605</v>
      </c>
      <c r="N6" s="22">
        <v>2347716657</v>
      </c>
      <c r="O6" s="17">
        <f t="shared" ref="O6:O16" si="1">+N6/H6</f>
        <v>0.58473640273972605</v>
      </c>
      <c r="P6" s="22">
        <v>2347716657</v>
      </c>
      <c r="Q6" s="22">
        <v>2347716657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1442000000</v>
      </c>
      <c r="F7" s="7">
        <v>0</v>
      </c>
      <c r="G7" s="7">
        <v>38500000</v>
      </c>
      <c r="H7" s="7">
        <f>+E7-G7</f>
        <v>1403500000</v>
      </c>
      <c r="I7" s="7">
        <v>0</v>
      </c>
      <c r="J7" s="22">
        <f>+H7</f>
        <v>1403500000</v>
      </c>
      <c r="K7" s="18">
        <f>+H7-J7</f>
        <v>0</v>
      </c>
      <c r="L7" s="22">
        <v>875361188</v>
      </c>
      <c r="M7" s="17">
        <f t="shared" ref="M7:M8" si="2">+L7/H7</f>
        <v>0.62369874456715357</v>
      </c>
      <c r="N7" s="22">
        <v>875361188</v>
      </c>
      <c r="O7" s="17">
        <f t="shared" si="1"/>
        <v>0.62369874456715357</v>
      </c>
      <c r="P7" s="22">
        <v>875361188</v>
      </c>
      <c r="Q7" s="22">
        <v>875361188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281000000</v>
      </c>
      <c r="F8" s="7">
        <v>0</v>
      </c>
      <c r="G8" s="7">
        <v>0</v>
      </c>
      <c r="H8" s="7">
        <f t="shared" ref="H8" si="3">+E8</f>
        <v>281000000</v>
      </c>
      <c r="I8" s="7">
        <v>0</v>
      </c>
      <c r="J8" s="22">
        <v>281000000</v>
      </c>
      <c r="K8" s="18">
        <f>+H8-J8</f>
        <v>0</v>
      </c>
      <c r="L8" s="22">
        <v>214215410</v>
      </c>
      <c r="M8" s="17">
        <f t="shared" si="2"/>
        <v>0.76233241992882561</v>
      </c>
      <c r="N8" s="22">
        <v>214215410</v>
      </c>
      <c r="O8" s="17">
        <f t="shared" si="1"/>
        <v>0.76233241992882561</v>
      </c>
      <c r="P8" s="22">
        <v>214215410</v>
      </c>
      <c r="Q8" s="22">
        <v>214215410</v>
      </c>
    </row>
    <row r="9" spans="1:20" ht="29.25" customHeight="1" x14ac:dyDescent="0.25">
      <c r="A9" s="28" t="s">
        <v>42</v>
      </c>
      <c r="B9" s="28"/>
      <c r="C9" s="28"/>
      <c r="D9" s="29"/>
      <c r="E9" s="15">
        <f>+E10</f>
        <v>237000000</v>
      </c>
      <c r="F9" s="15">
        <f t="shared" ref="F9:R9" si="4">+F10</f>
        <v>38500000</v>
      </c>
      <c r="G9" s="15">
        <f>+G10</f>
        <v>0</v>
      </c>
      <c r="H9" s="15">
        <f>+E9+F9</f>
        <v>275500000</v>
      </c>
      <c r="I9" s="15">
        <v>0</v>
      </c>
      <c r="J9" s="15">
        <f t="shared" si="4"/>
        <v>204974793</v>
      </c>
      <c r="K9" s="15">
        <f t="shared" si="4"/>
        <v>70525207</v>
      </c>
      <c r="L9" s="15">
        <f t="shared" si="4"/>
        <v>198538604</v>
      </c>
      <c r="M9" s="14">
        <f>+L9/H9</f>
        <v>0.72064829038112521</v>
      </c>
      <c r="N9" s="13">
        <f t="shared" si="4"/>
        <v>104708750.3</v>
      </c>
      <c r="O9" s="14">
        <f t="shared" si="1"/>
        <v>0.38006805916515424</v>
      </c>
      <c r="P9" s="13">
        <f t="shared" si="4"/>
        <v>104708750.3</v>
      </c>
      <c r="Q9" s="13">
        <f t="shared" si="4"/>
        <v>104708750.3</v>
      </c>
      <c r="R9" s="10">
        <f t="shared" si="4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237000000</v>
      </c>
      <c r="F10" s="7">
        <v>38500000</v>
      </c>
      <c r="G10" s="7">
        <v>0</v>
      </c>
      <c r="H10" s="7">
        <f>+E10+F10</f>
        <v>275500000</v>
      </c>
      <c r="I10" s="18">
        <v>0</v>
      </c>
      <c r="J10" s="24">
        <v>204974793</v>
      </c>
      <c r="K10" s="18">
        <f>+H10-I10-J10</f>
        <v>70525207</v>
      </c>
      <c r="L10" s="24">
        <v>198538604</v>
      </c>
      <c r="M10" s="17">
        <f>+L10/H10</f>
        <v>0.72064829038112521</v>
      </c>
      <c r="N10" s="24">
        <v>104708750.3</v>
      </c>
      <c r="O10" s="17">
        <f t="shared" si="1"/>
        <v>0.38006805916515424</v>
      </c>
      <c r="P10" s="24">
        <v>104708750.3</v>
      </c>
      <c r="Q10" s="24">
        <v>104708750.3</v>
      </c>
    </row>
    <row r="11" spans="1:20" ht="33" customHeight="1" x14ac:dyDescent="0.25">
      <c r="A11" s="28" t="s">
        <v>38</v>
      </c>
      <c r="B11" s="28"/>
      <c r="C11" s="28"/>
      <c r="D11" s="29"/>
      <c r="E11" s="15">
        <f>+E12</f>
        <v>10000000</v>
      </c>
      <c r="F11" s="15">
        <f t="shared" ref="F11:R11" si="5">+F12</f>
        <v>0</v>
      </c>
      <c r="G11" s="15">
        <f t="shared" si="5"/>
        <v>0</v>
      </c>
      <c r="H11" s="15">
        <f>+H12</f>
        <v>10000000</v>
      </c>
      <c r="I11" s="15">
        <f>+I12</f>
        <v>0</v>
      </c>
      <c r="J11" s="15">
        <f t="shared" si="5"/>
        <v>5000000</v>
      </c>
      <c r="K11" s="15">
        <f t="shared" si="5"/>
        <v>5000000</v>
      </c>
      <c r="L11" s="15">
        <f t="shared" si="5"/>
        <v>2780125</v>
      </c>
      <c r="M11" s="14">
        <f t="shared" ref="M11:M16" si="6">+L11/H11</f>
        <v>0.2780125</v>
      </c>
      <c r="N11" s="13">
        <f t="shared" si="5"/>
        <v>2780125</v>
      </c>
      <c r="O11" s="14">
        <f t="shared" si="1"/>
        <v>0.2780125</v>
      </c>
      <c r="P11" s="13">
        <f t="shared" si="5"/>
        <v>2780125</v>
      </c>
      <c r="Q11" s="13">
        <f t="shared" si="5"/>
        <v>2780125</v>
      </c>
      <c r="R11" s="10">
        <f t="shared" si="5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10000000</v>
      </c>
      <c r="F12" s="7">
        <v>0</v>
      </c>
      <c r="G12" s="7">
        <v>0</v>
      </c>
      <c r="H12" s="7">
        <f>+E12+F12</f>
        <v>10000000</v>
      </c>
      <c r="I12" s="7">
        <v>0</v>
      </c>
      <c r="J12" s="7">
        <v>5000000</v>
      </c>
      <c r="K12" s="18">
        <f>+H12-J12</f>
        <v>5000000</v>
      </c>
      <c r="L12" s="7">
        <v>2780125</v>
      </c>
      <c r="M12" s="17">
        <f t="shared" si="6"/>
        <v>0.2780125</v>
      </c>
      <c r="N12" s="7">
        <v>2780125</v>
      </c>
      <c r="O12" s="17">
        <f t="shared" si="1"/>
        <v>0.2780125</v>
      </c>
      <c r="P12" s="7">
        <v>2780125</v>
      </c>
      <c r="Q12" s="7">
        <v>2780125</v>
      </c>
    </row>
    <row r="13" spans="1:20" ht="41.25" customHeight="1" x14ac:dyDescent="0.25">
      <c r="A13" s="33" t="s">
        <v>39</v>
      </c>
      <c r="B13" s="33"/>
      <c r="C13" s="33"/>
      <c r="D13" s="34"/>
      <c r="E13" s="15">
        <f>+E15+E16+E14</f>
        <v>25000000</v>
      </c>
      <c r="F13" s="15">
        <f t="shared" ref="F13:R13" si="7">+F15+F16</f>
        <v>0</v>
      </c>
      <c r="G13" s="15">
        <f t="shared" si="7"/>
        <v>1300250</v>
      </c>
      <c r="H13" s="15">
        <f>+H15+H16+H14</f>
        <v>25000000</v>
      </c>
      <c r="I13" s="15">
        <f>+I15+I16</f>
        <v>0</v>
      </c>
      <c r="J13" s="15">
        <f>+J15+J16+J14</f>
        <v>6422250</v>
      </c>
      <c r="K13" s="15">
        <f t="shared" ref="K13:N13" si="8">+K15+K16+K14</f>
        <v>18577750</v>
      </c>
      <c r="L13" s="15">
        <f t="shared" si="8"/>
        <v>6422250</v>
      </c>
      <c r="M13" s="14">
        <f t="shared" si="6"/>
        <v>0.25689000000000001</v>
      </c>
      <c r="N13" s="15">
        <f t="shared" si="8"/>
        <v>6422250</v>
      </c>
      <c r="O13" s="14">
        <f t="shared" si="1"/>
        <v>0.25689000000000001</v>
      </c>
      <c r="P13" s="15">
        <f t="shared" ref="P13" si="9">+P15+P16+P14</f>
        <v>6422251</v>
      </c>
      <c r="Q13" s="15">
        <f t="shared" ref="Q13" si="10">+Q15+Q16+Q14</f>
        <v>6422251</v>
      </c>
      <c r="R13" s="10">
        <f t="shared" si="7"/>
        <v>0</v>
      </c>
    </row>
    <row r="14" spans="1:20" ht="41.25" customHeight="1" x14ac:dyDescent="0.25">
      <c r="A14" s="6" t="s">
        <v>46</v>
      </c>
      <c r="B14" s="4" t="s">
        <v>21</v>
      </c>
      <c r="C14" s="4" t="s">
        <v>22</v>
      </c>
      <c r="D14" s="26" t="s">
        <v>47</v>
      </c>
      <c r="E14" s="7">
        <v>5000000</v>
      </c>
      <c r="F14" s="7">
        <v>1300250</v>
      </c>
      <c r="G14" s="7">
        <v>0</v>
      </c>
      <c r="H14" s="7">
        <f>+E14+F14</f>
        <v>6300250</v>
      </c>
      <c r="I14" s="7">
        <v>0</v>
      </c>
      <c r="J14" s="7">
        <f>+G14+H14</f>
        <v>6300250</v>
      </c>
      <c r="K14" s="18">
        <f>+H14-J14</f>
        <v>0</v>
      </c>
      <c r="L14" s="7">
        <f>+I14+J14</f>
        <v>6300250</v>
      </c>
      <c r="M14" s="17">
        <f t="shared" ref="M14" si="11">+L14/H14</f>
        <v>1</v>
      </c>
      <c r="N14" s="7">
        <f>+K14+L14</f>
        <v>6300250</v>
      </c>
      <c r="O14" s="17">
        <f t="shared" ref="O14" si="12">+N14/H14</f>
        <v>1</v>
      </c>
      <c r="P14" s="7">
        <f t="shared" ref="P14:Q14" si="13">+M14+N14</f>
        <v>6300251</v>
      </c>
      <c r="Q14" s="7">
        <f t="shared" si="13"/>
        <v>6300251</v>
      </c>
      <c r="R14" s="25"/>
    </row>
    <row r="15" spans="1:20" ht="33" customHeight="1" x14ac:dyDescent="0.25">
      <c r="A15" s="6" t="s">
        <v>32</v>
      </c>
      <c r="B15" s="4" t="s">
        <v>21</v>
      </c>
      <c r="C15" s="4" t="s">
        <v>22</v>
      </c>
      <c r="D15" s="5" t="s">
        <v>33</v>
      </c>
      <c r="E15" s="7">
        <v>2000000</v>
      </c>
      <c r="F15" s="7">
        <v>0</v>
      </c>
      <c r="G15" s="7">
        <v>1300250</v>
      </c>
      <c r="H15" s="7">
        <f>+E15-G15</f>
        <v>699750</v>
      </c>
      <c r="I15" s="7">
        <v>0</v>
      </c>
      <c r="J15" s="18">
        <v>122000</v>
      </c>
      <c r="K15" s="18">
        <f>+H15-J15</f>
        <v>577750</v>
      </c>
      <c r="L15" s="7">
        <v>122000</v>
      </c>
      <c r="M15" s="17">
        <f t="shared" si="6"/>
        <v>0.17434798142193642</v>
      </c>
      <c r="N15" s="7">
        <v>122000</v>
      </c>
      <c r="O15" s="17">
        <f t="shared" si="1"/>
        <v>0.17434798142193642</v>
      </c>
      <c r="P15" s="7">
        <v>122000</v>
      </c>
      <c r="Q15" s="7">
        <v>122000</v>
      </c>
    </row>
    <row r="16" spans="1:20" ht="33" customHeight="1" x14ac:dyDescent="0.25">
      <c r="A16" s="6" t="s">
        <v>34</v>
      </c>
      <c r="B16" s="4" t="s">
        <v>21</v>
      </c>
      <c r="C16" s="4" t="s">
        <v>35</v>
      </c>
      <c r="D16" s="5" t="s">
        <v>36</v>
      </c>
      <c r="E16" s="7">
        <v>18000000</v>
      </c>
      <c r="F16" s="7">
        <v>0</v>
      </c>
      <c r="G16" s="7">
        <v>0</v>
      </c>
      <c r="H16" s="7">
        <f>+E16+F16</f>
        <v>18000000</v>
      </c>
      <c r="I16" s="7">
        <v>0</v>
      </c>
      <c r="J16" s="22">
        <v>0</v>
      </c>
      <c r="K16" s="18">
        <f t="shared" ref="K16" si="14">+H16-J16</f>
        <v>18000000</v>
      </c>
      <c r="L16" s="22">
        <v>0</v>
      </c>
      <c r="M16" s="17">
        <f t="shared" si="6"/>
        <v>0</v>
      </c>
      <c r="N16" s="22">
        <v>0</v>
      </c>
      <c r="O16" s="17">
        <f t="shared" si="1"/>
        <v>0</v>
      </c>
      <c r="P16" s="22">
        <v>0</v>
      </c>
      <c r="Q16" s="22">
        <v>0</v>
      </c>
    </row>
    <row r="17" spans="1:19" ht="30.75" customHeight="1" x14ac:dyDescent="0.25">
      <c r="A17" s="28" t="s">
        <v>40</v>
      </c>
      <c r="B17" s="28" t="s">
        <v>1</v>
      </c>
      <c r="C17" s="28" t="s">
        <v>1</v>
      </c>
      <c r="D17" s="29" t="s">
        <v>1</v>
      </c>
      <c r="E17" s="15">
        <f>+E13+E11+E9+E5</f>
        <v>6010000000</v>
      </c>
      <c r="F17" s="15">
        <f t="shared" ref="F17:L17" si="15">+F5+F9+F11+F13</f>
        <v>38500000</v>
      </c>
      <c r="G17" s="15">
        <f t="shared" si="15"/>
        <v>39800250</v>
      </c>
      <c r="H17" s="15">
        <f t="shared" si="15"/>
        <v>6010000000</v>
      </c>
      <c r="I17" s="15">
        <f t="shared" si="15"/>
        <v>0</v>
      </c>
      <c r="J17" s="15">
        <f t="shared" si="15"/>
        <v>5915897043</v>
      </c>
      <c r="K17" s="15">
        <f t="shared" si="15"/>
        <v>94102957</v>
      </c>
      <c r="L17" s="15">
        <f t="shared" si="15"/>
        <v>3645034234</v>
      </c>
      <c r="M17" s="14">
        <f>+L17/H17</f>
        <v>0.60649488086522463</v>
      </c>
      <c r="N17" s="15">
        <f>+N5+N9+N11+N13</f>
        <v>3551204380.3000002</v>
      </c>
      <c r="O17" s="16">
        <f>+N17/H17</f>
        <v>0.59088259239600671</v>
      </c>
      <c r="P17" s="15">
        <f>+P5+P9+P11+P13</f>
        <v>3551204381.3000002</v>
      </c>
      <c r="Q17" s="15">
        <f>+Q5+Q9+Q11+Q13</f>
        <v>3551204381.3000002</v>
      </c>
      <c r="R17" s="10">
        <f>+R5+R9+R11+R13</f>
        <v>0</v>
      </c>
    </row>
    <row r="18" spans="1:19" x14ac:dyDescent="0.25">
      <c r="A18" s="6" t="s">
        <v>1</v>
      </c>
      <c r="B18" s="4" t="s">
        <v>1</v>
      </c>
      <c r="C18" s="4" t="s">
        <v>1</v>
      </c>
      <c r="D18" s="5" t="s">
        <v>1</v>
      </c>
      <c r="E18" s="8" t="s">
        <v>1</v>
      </c>
      <c r="F18" s="8" t="s">
        <v>1</v>
      </c>
      <c r="G18" s="8" t="s">
        <v>1</v>
      </c>
      <c r="H18" s="8" t="s">
        <v>1</v>
      </c>
      <c r="I18" s="8"/>
      <c r="J18" s="23" t="s">
        <v>43</v>
      </c>
      <c r="K18" s="23" t="s">
        <v>1</v>
      </c>
      <c r="L18" s="8" t="s">
        <v>1</v>
      </c>
      <c r="M18" s="8"/>
      <c r="N18" s="8" t="s">
        <v>1</v>
      </c>
      <c r="O18" s="8"/>
      <c r="P18" s="8" t="s">
        <v>1</v>
      </c>
      <c r="Q18" s="8" t="s">
        <v>1</v>
      </c>
    </row>
    <row r="19" spans="1:19" x14ac:dyDescent="0.25">
      <c r="J19" s="19" t="s">
        <v>43</v>
      </c>
      <c r="L19" s="21"/>
    </row>
    <row r="20" spans="1:19" ht="162.75" customHeight="1" x14ac:dyDescent="0.25">
      <c r="A20" s="27" t="s">
        <v>48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</sheetData>
  <mergeCells count="7">
    <mergeCell ref="A20:S20"/>
    <mergeCell ref="A17:D17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F6"/>
    </sheetView>
  </sheetViews>
  <sheetFormatPr baseColWidth="10" defaultRowHeight="15" x14ac:dyDescent="0.25"/>
  <cols>
    <col min="1" max="1" width="54" style="3" customWidth="1"/>
    <col min="2" max="3" width="18.7109375" style="3" customWidth="1"/>
    <col min="4" max="4" width="15" style="3" customWidth="1"/>
    <col min="5" max="5" width="16.7109375" style="3" customWidth="1"/>
    <col min="6" max="6" width="14.28515625" style="3" customWidth="1"/>
    <col min="7" max="8" width="18.85546875" style="3" customWidth="1"/>
    <col min="9" max="9" width="0" style="3" hidden="1" customWidth="1"/>
    <col min="10" max="10" width="6.42578125" style="3" customWidth="1"/>
    <col min="11" max="15" width="11.42578125" style="3"/>
    <col min="16" max="16" width="17.140625" style="3" customWidth="1"/>
    <col min="17" max="16384" width="11.42578125" style="3"/>
  </cols>
  <sheetData>
    <row r="1" spans="1:10" ht="30.75" customHeight="1" x14ac:dyDescent="0.25">
      <c r="A1" s="42" t="s">
        <v>5</v>
      </c>
      <c r="B1" s="42" t="s">
        <v>12</v>
      </c>
      <c r="C1" s="42" t="s">
        <v>15</v>
      </c>
      <c r="D1" s="42" t="s">
        <v>41</v>
      </c>
      <c r="E1" s="42" t="s">
        <v>16</v>
      </c>
      <c r="F1" s="42" t="s">
        <v>41</v>
      </c>
      <c r="G1" s="35" t="s">
        <v>17</v>
      </c>
      <c r="H1" s="12" t="s">
        <v>18</v>
      </c>
    </row>
    <row r="2" spans="1:10" ht="30" customHeight="1" x14ac:dyDescent="0.25">
      <c r="A2" s="40" t="s">
        <v>37</v>
      </c>
      <c r="B2" s="43">
        <v>5699500000</v>
      </c>
      <c r="C2" s="43">
        <v>3437293255</v>
      </c>
      <c r="D2" s="44">
        <v>0.60308680673743309</v>
      </c>
      <c r="E2" s="43">
        <v>3437293255</v>
      </c>
      <c r="F2" s="44">
        <v>0.60308680673743309</v>
      </c>
      <c r="G2" s="36">
        <v>3437293255</v>
      </c>
      <c r="H2" s="13">
        <v>3437293255</v>
      </c>
      <c r="I2" s="9">
        <v>0</v>
      </c>
    </row>
    <row r="3" spans="1:10" ht="29.25" customHeight="1" x14ac:dyDescent="0.25">
      <c r="A3" s="40" t="s">
        <v>42</v>
      </c>
      <c r="B3" s="45">
        <v>275500000</v>
      </c>
      <c r="C3" s="45">
        <v>198538604</v>
      </c>
      <c r="D3" s="44">
        <v>0.72064829038112521</v>
      </c>
      <c r="E3" s="43">
        <v>104708750.3</v>
      </c>
      <c r="F3" s="44">
        <v>0.38006805916515424</v>
      </c>
      <c r="G3" s="36">
        <v>104708750.3</v>
      </c>
      <c r="H3" s="13">
        <v>104708750.3</v>
      </c>
      <c r="I3" s="10">
        <v>0</v>
      </c>
    </row>
    <row r="4" spans="1:10" ht="33" customHeight="1" x14ac:dyDescent="0.25">
      <c r="A4" s="40" t="s">
        <v>38</v>
      </c>
      <c r="B4" s="45">
        <v>10000000</v>
      </c>
      <c r="C4" s="45">
        <v>2780125</v>
      </c>
      <c r="D4" s="44">
        <v>0.2780125</v>
      </c>
      <c r="E4" s="43">
        <v>2780125</v>
      </c>
      <c r="F4" s="44">
        <v>0.2780125</v>
      </c>
      <c r="G4" s="36">
        <v>2780125</v>
      </c>
      <c r="H4" s="13">
        <v>2780125</v>
      </c>
      <c r="I4" s="10">
        <v>0</v>
      </c>
    </row>
    <row r="5" spans="1:10" ht="41.25" customHeight="1" x14ac:dyDescent="0.25">
      <c r="A5" s="41" t="s">
        <v>39</v>
      </c>
      <c r="B5" s="45">
        <v>25000000</v>
      </c>
      <c r="C5" s="45">
        <v>6422250</v>
      </c>
      <c r="D5" s="44">
        <v>0.25689000000000001</v>
      </c>
      <c r="E5" s="45">
        <v>6422250</v>
      </c>
      <c r="F5" s="44">
        <v>0.25689000000000001</v>
      </c>
      <c r="G5" s="37">
        <v>6422251</v>
      </c>
      <c r="H5" s="15">
        <v>6422251</v>
      </c>
      <c r="I5" s="10">
        <v>0</v>
      </c>
    </row>
    <row r="6" spans="1:10" ht="30.75" customHeight="1" x14ac:dyDescent="0.25">
      <c r="A6" s="40" t="s">
        <v>40</v>
      </c>
      <c r="B6" s="45">
        <v>6010000000</v>
      </c>
      <c r="C6" s="45">
        <v>3645034234</v>
      </c>
      <c r="D6" s="44">
        <v>0.60649488086522463</v>
      </c>
      <c r="E6" s="45">
        <v>3551204380.3000002</v>
      </c>
      <c r="F6" s="44">
        <v>0.59088259239600671</v>
      </c>
      <c r="G6" s="37">
        <v>3551204381.3000002</v>
      </c>
      <c r="H6" s="15">
        <v>3551204381.3000002</v>
      </c>
      <c r="I6" s="10">
        <v>0</v>
      </c>
    </row>
    <row r="7" spans="1:10" x14ac:dyDescent="0.25">
      <c r="A7" s="38" t="s">
        <v>1</v>
      </c>
      <c r="B7" s="39" t="s">
        <v>1</v>
      </c>
      <c r="C7" s="39" t="s">
        <v>1</v>
      </c>
      <c r="D7" s="39"/>
      <c r="E7" s="39" t="s">
        <v>1</v>
      </c>
      <c r="F7" s="39"/>
      <c r="G7" s="8" t="s">
        <v>1</v>
      </c>
      <c r="H7" s="8" t="s">
        <v>1</v>
      </c>
    </row>
    <row r="8" spans="1:10" x14ac:dyDescent="0.25">
      <c r="C8" s="21"/>
    </row>
    <row r="9" spans="1:10" ht="162.75" customHeight="1" x14ac:dyDescent="0.25">
      <c r="A9" s="27" t="s">
        <v>48</v>
      </c>
      <c r="B9" s="27"/>
      <c r="C9" s="27"/>
      <c r="D9" s="27"/>
      <c r="E9" s="27"/>
      <c r="F9" s="27"/>
      <c r="G9" s="27"/>
      <c r="H9" s="27"/>
      <c r="I9" s="27"/>
      <c r="J9" s="27"/>
    </row>
  </sheetData>
  <mergeCells count="1">
    <mergeCell ref="A9:J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PRESUPUESTAL </vt:lpstr>
      <vt:lpstr>Hoja1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cp:lastPrinted>2020-11-04T18:31:42Z</cp:lastPrinted>
  <dcterms:created xsi:type="dcterms:W3CDTF">2019-07-09T20:28:37Z</dcterms:created>
  <dcterms:modified xsi:type="dcterms:W3CDTF">2021-09-21T21:05:08Z</dcterms:modified>
</cp:coreProperties>
</file>