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1\PRESUPUESTO\INFORMES\"/>
    </mc:Choice>
  </mc:AlternateContent>
  <bookViews>
    <workbookView xWindow="0" yWindow="0" windowWidth="24000" windowHeight="9735" activeTab="1"/>
  </bookViews>
  <sheets>
    <sheet name="EJECUCION PRESUPUESTAL " sheetId="1" r:id="rId1"/>
    <sheet name="Hoja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H8" i="2"/>
  <c r="H6" i="2"/>
  <c r="H2" i="2"/>
  <c r="H13" i="2" l="1"/>
  <c r="L9" i="1"/>
  <c r="K14" i="1" l="1"/>
  <c r="H9" i="1" l="1"/>
  <c r="J7" i="1"/>
  <c r="H10" i="1"/>
  <c r="H7" i="1"/>
  <c r="H15" i="1" l="1"/>
  <c r="H12" i="1"/>
  <c r="H8" i="1"/>
  <c r="H6" i="1"/>
  <c r="G9" i="1"/>
  <c r="O15" i="1" l="1"/>
  <c r="H14" i="1" l="1"/>
  <c r="I13" i="1"/>
  <c r="I11" i="1"/>
  <c r="I5" i="1"/>
  <c r="K15" i="1"/>
  <c r="K10" i="1"/>
  <c r="I16" i="1" l="1"/>
  <c r="K12" i="1"/>
  <c r="K8" i="1"/>
  <c r="K7" i="1" l="1"/>
  <c r="K6" i="1"/>
  <c r="P13" i="1" l="1"/>
  <c r="P11" i="1"/>
  <c r="P9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K9" i="1"/>
  <c r="J9" i="1"/>
  <c r="F9" i="1"/>
  <c r="E9" i="1"/>
  <c r="R5" i="1"/>
  <c r="Q5" i="1"/>
  <c r="N5" i="1"/>
  <c r="K5" i="1"/>
  <c r="J5" i="1"/>
  <c r="G5" i="1"/>
  <c r="F5" i="1"/>
  <c r="E5" i="1"/>
  <c r="L16" i="1" l="1"/>
  <c r="M13" i="1"/>
  <c r="E16" i="1"/>
  <c r="O13" i="1"/>
  <c r="M11" i="1"/>
  <c r="N16" i="1"/>
  <c r="K16" i="1"/>
  <c r="J16" i="1"/>
  <c r="O11" i="1"/>
  <c r="Q16" i="1"/>
  <c r="P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<sst xmlns="http://schemas.openxmlformats.org/spreadsheetml/2006/main" count="122" uniqueCount="47">
  <si>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</si>
  <si>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</si>
  <si>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</si>
  <si>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</si>
  <si>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</si>
  <si>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</si>
  <si>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</si>
  <si>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</si>
  <si>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</si>
  <si>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</si>
  <si>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</si>
  <si>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</si>
  <si>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</si>
  <si>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</si>
  <si>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</si>
  <si>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</si>
  <si>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</si>
  <si>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</si>
  <si>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</si>
  <si>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</si>
  <si>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</si>
  <si>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</si>
  <si>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</si>
  <si>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</si>
  <si>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</si>
  <si>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</si>
  <si>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</si>
  <si>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</si>
  <si>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</si>
  <si>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</si>
  <si>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</si>
  <si>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</si>
  <si>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</si>
  <si>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</si>
  <si>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</si>
  <si>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</si>
  <si>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</si>
  <si>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</si>
  <si>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</si>
  <si>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</si>
  <si>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</si>
  <si>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</si>
  <si>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</si>
  <si>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</si>
  <si>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</si>
  <si>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Julio</t>
  </si>
  <si>
    <t xml:space="preserve">Al cierre del mes de Julio de  2021, se presenta la siguiente ejecución presupuestal:
Gastos de Personal: Representa los gastos asociados con el personal vinculado a la planta de la URF. La apropiación asignada: $5.699.500.000, valor comprometido: $3.017.315.177  para una ejecución del  52.94%, valor obligaciones: $3.017.315.177 para una ejecución del 52.94%. 
Adquisición de Bienes y Servicios: Representa los gastos asociados a la compra de bienes y a la contratación de servicios necesarios para el cumplimiento de las funciones de la URF. La apropiación asignada: $275.500.000,  valor comprometido: $197.702.403 para una ejecución del 71.76%, valor obligaciones: $103.664.684.52 para una ejecución del 37.62%.
Transferencias Corrientes: Representa los gastos a las incapacidades y licencias presentadas por los funcionarios de la URF. La apropiación asignada: $10.000.000. valor comprometido: $1.453.930 para una ejecución del 14,54%, valor obligaciones: $1.453.930 para una ejecución del 14,54%.
Gastos por tributos, multas, sanciones e intereses de mora: Representa los gastos que por mandato legal debe realizar la URF. La apropiación asignada: $25.000.000. valor comprometido: $3.965.900 para una ejecución del 15,86%, valor obligaciones: $3.965.900 para una ejecución del 15,86%.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</si>
</sst>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240A]&quot;$&quot;\ #,##0.00;\(&quot;$&quot;\ #,##0.00\)"/>
    <numFmt numFmtId="165" formatCode="&quot;$&quot;#,##0.00"/>
    <numFmt numFmtId="166" formatCode="[$-1240A]&quot;$&quot;\ #,##0.00;\-&quot;$&quot;\ #,##0.00"/>
    <numFmt numFmtId="169" formatCode="&quot;$&quot;#,##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166" fontId="13" fillId="0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  <xf numFmtId="0" fontId="14" fillId="3" borderId="4" xfId="0" applyNumberFormat="1" applyFont="1" applyFill="1" applyBorder="1" applyAlignment="1">
      <alignment horizontal="left" vertical="center" wrapText="1" readingOrder="1"/>
    </xf>
    <xf numFmtId="0" fontId="15" fillId="0" borderId="4" xfId="0" applyNumberFormat="1" applyFont="1" applyFill="1" applyBorder="1" applyAlignment="1">
      <alignment horizontal="center" vertical="center" wrapText="1" readingOrder="1"/>
    </xf>
    <xf numFmtId="0" fontId="16" fillId="0" borderId="0" xfId="0" applyFont="1" applyFill="1" applyBorder="1"/>
    <xf numFmtId="164" fontId="16" fillId="0" borderId="0" xfId="0" applyNumberFormat="1" applyFont="1" applyFill="1" applyBorder="1"/>
    <xf numFmtId="0" fontId="16" fillId="0" borderId="0" xfId="0" applyFont="1" applyFill="1" applyBorder="1" applyAlignment="1">
      <alignment horizontal="left" vertical="top" wrapText="1"/>
    </xf>
    <xf numFmtId="165" fontId="15" fillId="2" borderId="3" xfId="0" applyNumberFormat="1" applyFont="1" applyFill="1" applyBorder="1" applyAlignment="1">
      <alignment horizontal="right" vertical="center" wrapText="1" readingOrder="1"/>
    </xf>
    <xf numFmtId="164" fontId="14" fillId="2" borderId="3" xfId="0" applyNumberFormat="1" applyFont="1" applyFill="1" applyBorder="1" applyAlignment="1">
      <alignment horizontal="right" vertical="center" wrapText="1" readingOrder="1"/>
    </xf>
    <xf numFmtId="0" fontId="17" fillId="0" borderId="8" xfId="0" applyNumberFormat="1" applyFont="1" applyFill="1" applyBorder="1" applyAlignment="1">
      <alignment horizontal="left" vertical="center" wrapText="1" readingOrder="1"/>
    </xf>
    <xf numFmtId="0" fontId="14" fillId="0" borderId="8" xfId="0" applyNumberFormat="1" applyFont="1" applyFill="1" applyBorder="1" applyAlignment="1">
      <alignment horizontal="right" vertical="center" wrapText="1" readingOrder="1"/>
    </xf>
    <xf numFmtId="10" fontId="15" fillId="3" borderId="4" xfId="1" applyNumberFormat="1" applyFont="1" applyFill="1" applyBorder="1" applyAlignment="1">
      <alignment horizontal="right" vertical="center" wrapText="1" readingOrder="1"/>
    </xf>
    <xf numFmtId="0" fontId="17" fillId="0" borderId="4" xfId="0" applyNumberFormat="1" applyFont="1" applyFill="1" applyBorder="1" applyAlignment="1">
      <alignment horizontal="left" vertical="center" wrapText="1" readingOrder="1"/>
    </xf>
    <xf numFmtId="10" fontId="15" fillId="4" borderId="4" xfId="1" applyNumberFormat="1" applyFont="1" applyFill="1" applyBorder="1" applyAlignment="1">
      <alignment horizontal="right" vertical="center" wrapText="1" readingOrder="1"/>
    </xf>
    <xf numFmtId="10" fontId="14" fillId="3" borderId="4" xfId="1" applyNumberFormat="1" applyFont="1" applyFill="1" applyBorder="1" applyAlignment="1">
      <alignment horizontal="right" vertical="center" wrapText="1" readingOrder="1"/>
    </xf>
    <xf numFmtId="0" fontId="15" fillId="3" borderId="4" xfId="0" applyNumberFormat="1" applyFont="1" applyFill="1" applyBorder="1" applyAlignment="1">
      <alignment vertical="center" wrapText="1" readingOrder="1"/>
    </xf>
    <xf numFmtId="169" fontId="15" fillId="3" borderId="4" xfId="0" applyNumberFormat="1" applyFont="1" applyFill="1" applyBorder="1" applyAlignment="1">
      <alignment horizontal="right" vertical="center" wrapText="1" readingOrder="1"/>
    </xf>
    <xf numFmtId="169" fontId="17" fillId="0" borderId="4" xfId="0" applyNumberFormat="1" applyFont="1" applyFill="1" applyBorder="1" applyAlignment="1">
      <alignment horizontal="right" vertical="center" wrapText="1" readingOrder="1"/>
    </xf>
    <xf numFmtId="169" fontId="14" fillId="3" borderId="4" xfId="0" applyNumberFormat="1" applyFont="1" applyFill="1" applyBorder="1" applyAlignment="1">
      <alignment horizontal="right" vertical="center" wrapText="1" readingOrder="1"/>
    </xf>
    <xf numFmtId="169" fontId="14" fillId="0" borderId="8" xfId="0" applyNumberFormat="1" applyFont="1" applyFill="1" applyBorder="1" applyAlignment="1">
      <alignment horizontal="right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180975</xdr:colOff>
      <xdr:row>0</xdr:row>
      <xdr:rowOff>28576</xdr:rowOff>
    </xdr:from>
    <xdr:to>
      <xdr:col>16</xdr:col>
      <xdr:colOff>685800</xdr:colOff>
      <xdr:row>1</xdr:row>
      <xdr:rowOff>303221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07100" y="28576"/>
          <a:ext cx="1762125" cy="703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opLeftCell="A14" zoomScaleNormal="100" workbookViewId="0">
      <selection activeCell="A19" sqref="A19:S19"/>
    </sheetView>
  </sheetViews>
  <sheetFormatPr baseColWidth="10" defaultRowHeight="15" x14ac:dyDescent="0.25"/>
  <cols>
    <col min="1" max="1" width="1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2021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8" t="s">
        <v>19</v>
      </c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9" t="s">
        <v>37</v>
      </c>
      <c r="B5" s="29"/>
      <c r="C5" s="29"/>
      <c r="D5" s="30"/>
      <c r="E5" s="13">
        <f>+E6+E7+E8</f>
        <v>5738000000</v>
      </c>
      <c r="F5" s="13">
        <f t="shared" ref="F5:R5" si="0">+F6+F7+F8</f>
        <v>0</v>
      </c>
      <c r="G5" s="13">
        <f t="shared" si="0"/>
        <v>38500000</v>
      </c>
      <c r="H5" s="13">
        <f>+H6+H7+H8</f>
        <v>5699500000</v>
      </c>
      <c r="I5" s="13">
        <f>+I6+I7+I8</f>
        <v>0</v>
      </c>
      <c r="J5" s="13">
        <f t="shared" si="0"/>
        <v>5699500000</v>
      </c>
      <c r="K5" s="13">
        <f t="shared" si="0"/>
        <v>0</v>
      </c>
      <c r="L5" s="13">
        <f t="shared" si="0"/>
        <v>3017315177</v>
      </c>
      <c r="M5" s="14">
        <f>+L5/H5</f>
        <v>0.52939997841915953</v>
      </c>
      <c r="N5" s="13">
        <f t="shared" si="0"/>
        <v>3017315177</v>
      </c>
      <c r="O5" s="14">
        <f>+N5/H5</f>
        <v>0.52939997841915953</v>
      </c>
      <c r="P5" s="13">
        <f t="shared" si="0"/>
        <v>3017315177</v>
      </c>
      <c r="Q5" s="13">
        <f t="shared" si="0"/>
        <v>3017315177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4015000000</v>
      </c>
      <c r="F6" s="7">
        <v>0</v>
      </c>
      <c r="G6" s="7">
        <v>0</v>
      </c>
      <c r="H6" s="7">
        <f>+E6</f>
        <v>4015000000</v>
      </c>
      <c r="I6" s="7">
        <v>0</v>
      </c>
      <c r="J6" s="22">
        <v>4015000000</v>
      </c>
      <c r="K6" s="18">
        <f>+H6-J6</f>
        <v>0</v>
      </c>
      <c r="L6" s="22">
        <v>2069681595</v>
      </c>
      <c r="M6" s="17">
        <f>+L6/H6</f>
        <v>0.51548732129514319</v>
      </c>
      <c r="N6" s="22">
        <v>2069681595</v>
      </c>
      <c r="O6" s="17">
        <f t="shared" ref="O6:O15" si="1">+N6/H6</f>
        <v>0.51548732129514319</v>
      </c>
      <c r="P6" s="22">
        <v>2069681595</v>
      </c>
      <c r="Q6" s="22">
        <v>2069681595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1442000000</v>
      </c>
      <c r="F7" s="7">
        <v>0</v>
      </c>
      <c r="G7" s="7">
        <v>38500000</v>
      </c>
      <c r="H7" s="7">
        <f>+E7-G7</f>
        <v>1403500000</v>
      </c>
      <c r="I7" s="7">
        <v>0</v>
      </c>
      <c r="J7" s="22">
        <f>+H7</f>
        <v>1403500000</v>
      </c>
      <c r="K7" s="18">
        <f>+H7-J7</f>
        <v>0</v>
      </c>
      <c r="L7" s="22">
        <v>765232550</v>
      </c>
      <c r="M7" s="17">
        <f t="shared" ref="M7:M8" si="2">+L7/H7</f>
        <v>0.54523159957249734</v>
      </c>
      <c r="N7" s="22">
        <v>765232550</v>
      </c>
      <c r="O7" s="17">
        <f t="shared" si="1"/>
        <v>0.54523159957249734</v>
      </c>
      <c r="P7" s="22">
        <v>765232550</v>
      </c>
      <c r="Q7" s="22">
        <v>765232550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281000000</v>
      </c>
      <c r="F8" s="7">
        <v>0</v>
      </c>
      <c r="G8" s="7">
        <v>0</v>
      </c>
      <c r="H8" s="7">
        <f t="shared" ref="H8:H12" si="3">+E8</f>
        <v>281000000</v>
      </c>
      <c r="I8" s="7">
        <v>0</v>
      </c>
      <c r="J8" s="22">
        <v>281000000</v>
      </c>
      <c r="K8" s="18">
        <f>+H8-J8</f>
        <v>0</v>
      </c>
      <c r="L8" s="22">
        <v>182401032</v>
      </c>
      <c r="M8" s="17">
        <f t="shared" si="2"/>
        <v>0.64911399288256233</v>
      </c>
      <c r="N8" s="22">
        <v>182401032</v>
      </c>
      <c r="O8" s="17">
        <f t="shared" si="1"/>
        <v>0.64911399288256233</v>
      </c>
      <c r="P8" s="22">
        <v>182401032</v>
      </c>
      <c r="Q8" s="22">
        <v>182401032</v>
      </c>
    </row>
    <row r="9" spans="1:20" ht="29.25" customHeight="1" x14ac:dyDescent="0.25">
      <c r="A9" s="26" t="s">
        <v>42</v>
      </c>
      <c r="B9" s="26"/>
      <c r="C9" s="26"/>
      <c r="D9" s="27"/>
      <c r="E9" s="15">
        <f>+E10</f>
        <v>237000000</v>
      </c>
      <c r="F9" s="15">
        <f t="shared" ref="F9:R9" si="4">+F10</f>
        <v>38500000</v>
      </c>
      <c r="G9" s="15">
        <f>+G10</f>
        <v>0</v>
      </c>
      <c r="H9" s="15">
        <f>+E9+F9</f>
        <v>275500000</v>
      </c>
      <c r="I9" s="15">
        <v>0</v>
      </c>
      <c r="J9" s="15">
        <f t="shared" si="4"/>
        <v>208989793</v>
      </c>
      <c r="K9" s="15">
        <f t="shared" si="4"/>
        <v>66510207</v>
      </c>
      <c r="L9" s="15">
        <f t="shared" si="4"/>
        <v>197702403</v>
      </c>
      <c r="M9" s="14">
        <f>+L9/H9</f>
        <v>0.71761307803992735</v>
      </c>
      <c r="N9" s="13">
        <f t="shared" si="4"/>
        <v>103644684.52</v>
      </c>
      <c r="O9" s="13">
        <f t="shared" si="1"/>
        <v>0.37620575143375679</v>
      </c>
      <c r="P9" s="13">
        <f t="shared" si="4"/>
        <v>103644684.52</v>
      </c>
      <c r="Q9" s="13">
        <f t="shared" si="4"/>
        <v>103644684.52</v>
      </c>
      <c r="R9" s="10">
        <f t="shared" si="4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237000000</v>
      </c>
      <c r="F10" s="7">
        <v>38500000</v>
      </c>
      <c r="G10" s="7">
        <v>0</v>
      </c>
      <c r="H10" s="7">
        <f>+E10+F10</f>
        <v>275500000</v>
      </c>
      <c r="I10" s="18">
        <v>0</v>
      </c>
      <c r="J10" s="22">
        <v>208989793</v>
      </c>
      <c r="K10" s="18">
        <f>+H10-I10-J10</f>
        <v>66510207</v>
      </c>
      <c r="L10" s="24">
        <v>197702403</v>
      </c>
      <c r="M10" s="17">
        <f>+L10/H10</f>
        <v>0.71761307803992735</v>
      </c>
      <c r="N10" s="24">
        <v>103644684.52</v>
      </c>
      <c r="O10" s="17">
        <f t="shared" si="1"/>
        <v>0.37620575143375679</v>
      </c>
      <c r="P10" s="24">
        <v>103644684.52</v>
      </c>
      <c r="Q10" s="24">
        <v>103644684.52</v>
      </c>
    </row>
    <row r="11" spans="1:20" ht="33" customHeight="1" x14ac:dyDescent="0.25">
      <c r="A11" s="26" t="s">
        <v>38</v>
      </c>
      <c r="B11" s="26"/>
      <c r="C11" s="26"/>
      <c r="D11" s="27"/>
      <c r="E11" s="15">
        <f>+E12</f>
        <v>10000000</v>
      </c>
      <c r="F11" s="15">
        <f t="shared" ref="F11:R11" si="5">+F12</f>
        <v>0</v>
      </c>
      <c r="G11" s="15">
        <f t="shared" si="5"/>
        <v>0</v>
      </c>
      <c r="H11" s="15">
        <f>+H12</f>
        <v>10000000</v>
      </c>
      <c r="I11" s="15">
        <f>+I12</f>
        <v>0</v>
      </c>
      <c r="J11" s="15">
        <f t="shared" si="5"/>
        <v>2500000</v>
      </c>
      <c r="K11" s="15">
        <f t="shared" si="5"/>
        <v>7500000</v>
      </c>
      <c r="L11" s="15">
        <f t="shared" si="5"/>
        <v>1453930</v>
      </c>
      <c r="M11" s="14">
        <f t="shared" ref="M11:M15" si="6">+L11/H11</f>
        <v>0.14539299999999999</v>
      </c>
      <c r="N11" s="13">
        <f t="shared" si="5"/>
        <v>1453930</v>
      </c>
      <c r="O11" s="14">
        <f t="shared" si="1"/>
        <v>0.14539299999999999</v>
      </c>
      <c r="P11" s="13">
        <f t="shared" si="5"/>
        <v>1453930</v>
      </c>
      <c r="Q11" s="13">
        <f t="shared" si="5"/>
        <v>1453930</v>
      </c>
      <c r="R11" s="10">
        <f t="shared" si="5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10000000</v>
      </c>
      <c r="F12" s="7">
        <v>0</v>
      </c>
      <c r="G12" s="7">
        <v>0</v>
      </c>
      <c r="H12" s="7">
        <f t="shared" si="3"/>
        <v>10000000</v>
      </c>
      <c r="I12" s="7">
        <v>0</v>
      </c>
      <c r="J12" s="7">
        <v>2500000</v>
      </c>
      <c r="K12" s="18">
        <f>+H12-J12</f>
        <v>7500000</v>
      </c>
      <c r="L12" s="7">
        <v>1453930</v>
      </c>
      <c r="M12" s="17">
        <f t="shared" si="6"/>
        <v>0.14539299999999999</v>
      </c>
      <c r="N12" s="7">
        <v>1453930</v>
      </c>
      <c r="O12" s="17">
        <f t="shared" si="1"/>
        <v>0.14539299999999999</v>
      </c>
      <c r="P12" s="7">
        <v>1453930</v>
      </c>
      <c r="Q12" s="7">
        <v>1453930</v>
      </c>
    </row>
    <row r="13" spans="1:20" ht="41.25" customHeight="1" x14ac:dyDescent="0.25">
      <c r="A13" s="31" t="s">
        <v>39</v>
      </c>
      <c r="B13" s="31"/>
      <c r="C13" s="31"/>
      <c r="D13" s="32"/>
      <c r="E13" s="15">
        <f>+E14+E15</f>
        <v>25000000</v>
      </c>
      <c r="F13" s="15">
        <f t="shared" ref="F13:R13" si="7">+F14+F15</f>
        <v>0</v>
      </c>
      <c r="G13" s="15">
        <f t="shared" si="7"/>
        <v>0</v>
      </c>
      <c r="H13" s="15">
        <f>+H14+H15</f>
        <v>25000000</v>
      </c>
      <c r="I13" s="15">
        <f>+I14+I15</f>
        <v>0</v>
      </c>
      <c r="J13" s="15">
        <f t="shared" si="7"/>
        <v>5266150</v>
      </c>
      <c r="K13" s="15">
        <f t="shared" si="7"/>
        <v>19733850</v>
      </c>
      <c r="L13" s="15">
        <f t="shared" si="7"/>
        <v>3965900</v>
      </c>
      <c r="M13" s="14">
        <f t="shared" si="6"/>
        <v>0.158636</v>
      </c>
      <c r="N13" s="13">
        <f t="shared" si="7"/>
        <v>3965900</v>
      </c>
      <c r="O13" s="14">
        <f t="shared" si="1"/>
        <v>0.158636</v>
      </c>
      <c r="P13" s="13">
        <f t="shared" si="7"/>
        <v>3965900</v>
      </c>
      <c r="Q13" s="13">
        <f t="shared" si="7"/>
        <v>3965900</v>
      </c>
      <c r="R13" s="10">
        <f t="shared" si="7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7000000</v>
      </c>
      <c r="F14" s="7">
        <v>0</v>
      </c>
      <c r="G14" s="7">
        <v>0</v>
      </c>
      <c r="H14" s="7">
        <f>+E14+F14</f>
        <v>7000000</v>
      </c>
      <c r="I14" s="7">
        <v>0</v>
      </c>
      <c r="J14" s="18">
        <v>5266150</v>
      </c>
      <c r="K14" s="18">
        <f>+H14-J14</f>
        <v>1733850</v>
      </c>
      <c r="L14" s="7">
        <v>3965900</v>
      </c>
      <c r="M14" s="17">
        <f t="shared" si="6"/>
        <v>0.56655714285714287</v>
      </c>
      <c r="N14" s="7">
        <v>3965900</v>
      </c>
      <c r="O14" s="17">
        <f t="shared" si="1"/>
        <v>0.56655714285714287</v>
      </c>
      <c r="P14" s="7">
        <v>3965900</v>
      </c>
      <c r="Q14" s="7">
        <v>3965900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18000000</v>
      </c>
      <c r="F15" s="7">
        <v>0</v>
      </c>
      <c r="G15" s="7">
        <v>0</v>
      </c>
      <c r="H15" s="7">
        <f>+E15+F15</f>
        <v>18000000</v>
      </c>
      <c r="I15" s="7">
        <v>0</v>
      </c>
      <c r="J15" s="22">
        <v>0</v>
      </c>
      <c r="K15" s="18">
        <f t="shared" ref="K15" si="8">+H15-J15</f>
        <v>18000000</v>
      </c>
      <c r="L15" s="22">
        <v>0</v>
      </c>
      <c r="M15" s="17">
        <f t="shared" si="6"/>
        <v>0</v>
      </c>
      <c r="N15" s="22">
        <v>0</v>
      </c>
      <c r="O15" s="17">
        <f t="shared" si="1"/>
        <v>0</v>
      </c>
      <c r="P15" s="22">
        <v>0</v>
      </c>
      <c r="Q15" s="22">
        <v>0</v>
      </c>
    </row>
    <row r="16" spans="1:20" ht="30.75" customHeight="1" x14ac:dyDescent="0.25">
      <c r="A16" s="26" t="s">
        <v>40</v>
      </c>
      <c r="B16" s="26" t="s">
        <v>1</v>
      </c>
      <c r="C16" s="26" t="s">
        <v>1</v>
      </c>
      <c r="D16" s="27" t="s">
        <v>1</v>
      </c>
      <c r="E16" s="15">
        <f>+E13+E11+E9+E5</f>
        <v>6010000000</v>
      </c>
      <c r="F16" s="15">
        <f t="shared" ref="F16:I16" si="9">+F5+F9+F11+F13</f>
        <v>38500000</v>
      </c>
      <c r="G16" s="15">
        <f t="shared" si="9"/>
        <v>38500000</v>
      </c>
      <c r="H16" s="15">
        <f t="shared" si="9"/>
        <v>6010000000</v>
      </c>
      <c r="I16" s="15">
        <f t="shared" si="9"/>
        <v>0</v>
      </c>
      <c r="J16" s="15">
        <f>+J5+J9+J11+J13</f>
        <v>5916255943</v>
      </c>
      <c r="K16" s="15">
        <f>+K5+K9+K11+K13</f>
        <v>93744057</v>
      </c>
      <c r="L16" s="15">
        <f>+L5+L9+L11+L13</f>
        <v>3220437410</v>
      </c>
      <c r="M16" s="14">
        <f>+L16/H16</f>
        <v>0.53584649084858571</v>
      </c>
      <c r="N16" s="15">
        <f>+N5+N9+N11+N13</f>
        <v>3126379691.52</v>
      </c>
      <c r="O16" s="16">
        <f>+N16/H16</f>
        <v>0.52019628810648921</v>
      </c>
      <c r="P16" s="15">
        <f>+P5+P9+P11+P13</f>
        <v>3126379691.52</v>
      </c>
      <c r="Q16" s="15">
        <f>+Q5+Q9+Q11+Q13</f>
        <v>3126379691.52</v>
      </c>
      <c r="R16" s="10">
        <f>+R5+R9+R11+R13</f>
        <v>0</v>
      </c>
    </row>
    <row r="17" spans="1:19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23" t="s">
        <v>43</v>
      </c>
      <c r="K17" s="23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8" spans="1:19" x14ac:dyDescent="0.25">
      <c r="J18" s="19" t="s">
        <v>43</v>
      </c>
      <c r="L18" s="21"/>
    </row>
    <row r="19" spans="1:19" ht="162.75" customHeight="1" x14ac:dyDescent="0.25">
      <c r="A19" s="25" t="s">
        <v>46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</row>
  </sheetData>
  <mergeCells count="7">
    <mergeCell ref="A19:S19"/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A7" workbookViewId="0">
      <selection sqref="A1:G13"/>
    </sheetView>
  </sheetViews>
  <sheetFormatPr baseColWidth="10" defaultRowHeight="15" x14ac:dyDescent="0.25"/>
  <cols>
    <col min="1" max="1" width="26.140625" style="3" customWidth="1"/>
    <col min="2" max="2" width="15.7109375" style="3" customWidth="1"/>
    <col min="3" max="3" width="14.85546875" style="3" customWidth="1"/>
    <col min="4" max="4" width="11.28515625" style="3" customWidth="1"/>
    <col min="5" max="5" width="14.28515625" style="3" customWidth="1"/>
    <col min="6" max="6" width="11.5703125" style="3" customWidth="1"/>
    <col min="7" max="7" width="14.85546875" style="3" customWidth="1"/>
    <col min="8" max="8" width="0" style="3" hidden="1" customWidth="1"/>
    <col min="9" max="9" width="6.42578125" style="3" customWidth="1"/>
    <col min="10" max="14" width="11.42578125" style="3"/>
    <col min="15" max="15" width="17.140625" style="3" customWidth="1"/>
    <col min="16" max="16384" width="11.42578125" style="3"/>
  </cols>
  <sheetData>
    <row r="1" spans="1:10" ht="30.75" customHeight="1" x14ac:dyDescent="0.25">
      <c r="A1" s="34" t="s">
        <v>8</v>
      </c>
      <c r="B1" s="34" t="s">
        <v>12</v>
      </c>
      <c r="C1" s="34" t="s">
        <v>15</v>
      </c>
      <c r="D1" s="34" t="s">
        <v>41</v>
      </c>
      <c r="E1" s="34" t="s">
        <v>16</v>
      </c>
      <c r="F1" s="34" t="s">
        <v>41</v>
      </c>
      <c r="G1" s="34" t="s">
        <v>18</v>
      </c>
      <c r="H1" s="35"/>
      <c r="I1" s="35"/>
    </row>
    <row r="2" spans="1:10" ht="30" customHeight="1" x14ac:dyDescent="0.25">
      <c r="A2" s="46" t="s">
        <v>37</v>
      </c>
      <c r="B2" s="47">
        <v>5699500000</v>
      </c>
      <c r="C2" s="47">
        <v>3017315177</v>
      </c>
      <c r="D2" s="42">
        <v>0.52939997841915953</v>
      </c>
      <c r="E2" s="47">
        <v>3017315177</v>
      </c>
      <c r="F2" s="42">
        <v>0.52939997841915953</v>
      </c>
      <c r="G2" s="47">
        <v>3017315177</v>
      </c>
      <c r="H2" s="38">
        <f t="shared" ref="H2" si="0">+H3+H4+H5</f>
        <v>0</v>
      </c>
      <c r="I2" s="35"/>
    </row>
    <row r="3" spans="1:10" ht="33" customHeight="1" x14ac:dyDescent="0.25">
      <c r="A3" s="43" t="s">
        <v>23</v>
      </c>
      <c r="B3" s="48">
        <v>4015000000</v>
      </c>
      <c r="C3" s="48">
        <v>2069681595</v>
      </c>
      <c r="D3" s="44">
        <v>0.51548732129514319</v>
      </c>
      <c r="E3" s="48">
        <v>2069681595</v>
      </c>
      <c r="F3" s="44">
        <v>0.51548732129514319</v>
      </c>
      <c r="G3" s="48">
        <v>2069681595</v>
      </c>
      <c r="H3" s="35"/>
      <c r="I3" s="35"/>
      <c r="J3" s="19" t="s">
        <v>43</v>
      </c>
    </row>
    <row r="4" spans="1:10" ht="33" customHeight="1" x14ac:dyDescent="0.25">
      <c r="A4" s="43" t="s">
        <v>25</v>
      </c>
      <c r="B4" s="48">
        <v>1403500000</v>
      </c>
      <c r="C4" s="48">
        <v>765232550</v>
      </c>
      <c r="D4" s="44">
        <v>0.54523159957249734</v>
      </c>
      <c r="E4" s="48">
        <v>765232550</v>
      </c>
      <c r="F4" s="44">
        <v>0.54523159957249734</v>
      </c>
      <c r="G4" s="48">
        <v>765232550</v>
      </c>
      <c r="H4" s="35"/>
      <c r="I4" s="35"/>
    </row>
    <row r="5" spans="1:10" ht="33" customHeight="1" x14ac:dyDescent="0.25">
      <c r="A5" s="43" t="s">
        <v>27</v>
      </c>
      <c r="B5" s="48">
        <v>281000000</v>
      </c>
      <c r="C5" s="48">
        <v>182401032</v>
      </c>
      <c r="D5" s="44">
        <v>0.64911399288256233</v>
      </c>
      <c r="E5" s="48">
        <v>182401032</v>
      </c>
      <c r="F5" s="44">
        <v>0.64911399288256233</v>
      </c>
      <c r="G5" s="48">
        <v>182401032</v>
      </c>
      <c r="H5" s="35"/>
      <c r="I5" s="35"/>
    </row>
    <row r="6" spans="1:10" ht="29.25" customHeight="1" x14ac:dyDescent="0.25">
      <c r="A6" s="46" t="s">
        <v>42</v>
      </c>
      <c r="B6" s="49">
        <v>275500000</v>
      </c>
      <c r="C6" s="49">
        <v>197702403</v>
      </c>
      <c r="D6" s="42">
        <v>0.71761307803992735</v>
      </c>
      <c r="E6" s="47">
        <v>103644684.52</v>
      </c>
      <c r="F6" s="42">
        <v>0.37620575143375679</v>
      </c>
      <c r="G6" s="47">
        <v>103644684.52</v>
      </c>
      <c r="H6" s="39">
        <f t="shared" ref="H6" si="1">+H7</f>
        <v>0</v>
      </c>
      <c r="I6" s="35"/>
    </row>
    <row r="7" spans="1:10" ht="33" customHeight="1" x14ac:dyDescent="0.25">
      <c r="A7" s="43" t="s">
        <v>29</v>
      </c>
      <c r="B7" s="48">
        <v>275500000</v>
      </c>
      <c r="C7" s="48">
        <v>197702403</v>
      </c>
      <c r="D7" s="44">
        <v>0.71761307803992735</v>
      </c>
      <c r="E7" s="48">
        <v>103644684.52</v>
      </c>
      <c r="F7" s="44">
        <v>0.37620575143375679</v>
      </c>
      <c r="G7" s="48">
        <v>103644684.52</v>
      </c>
      <c r="H7" s="35"/>
      <c r="I7" s="35"/>
    </row>
    <row r="8" spans="1:10" ht="33" customHeight="1" x14ac:dyDescent="0.25">
      <c r="A8" s="46" t="s">
        <v>38</v>
      </c>
      <c r="B8" s="49">
        <v>10000000</v>
      </c>
      <c r="C8" s="49">
        <v>1453930</v>
      </c>
      <c r="D8" s="42">
        <v>0.14539299999999999</v>
      </c>
      <c r="E8" s="47">
        <v>1453930</v>
      </c>
      <c r="F8" s="42">
        <v>0.14539299999999999</v>
      </c>
      <c r="G8" s="47">
        <v>1453930</v>
      </c>
      <c r="H8" s="39">
        <f t="shared" ref="H8" si="2">+H9</f>
        <v>0</v>
      </c>
      <c r="I8" s="35"/>
    </row>
    <row r="9" spans="1:10" ht="33" customHeight="1" x14ac:dyDescent="0.25">
      <c r="A9" s="43" t="s">
        <v>31</v>
      </c>
      <c r="B9" s="48">
        <v>10000000</v>
      </c>
      <c r="C9" s="48">
        <v>1453930</v>
      </c>
      <c r="D9" s="44">
        <v>0.14539299999999999</v>
      </c>
      <c r="E9" s="48">
        <v>1453930</v>
      </c>
      <c r="F9" s="44">
        <v>0.14539299999999999</v>
      </c>
      <c r="G9" s="48">
        <v>1453930</v>
      </c>
      <c r="H9" s="35"/>
      <c r="I9" s="35"/>
    </row>
    <row r="10" spans="1:10" ht="41.25" customHeight="1" x14ac:dyDescent="0.25">
      <c r="A10" s="46" t="s">
        <v>39</v>
      </c>
      <c r="B10" s="49">
        <v>25000000</v>
      </c>
      <c r="C10" s="49">
        <v>3965900</v>
      </c>
      <c r="D10" s="42">
        <v>0.158636</v>
      </c>
      <c r="E10" s="47">
        <v>3965900</v>
      </c>
      <c r="F10" s="42">
        <v>0.158636</v>
      </c>
      <c r="G10" s="47">
        <v>3965900</v>
      </c>
      <c r="H10" s="39">
        <f t="shared" ref="H10" si="3">+H11+H12</f>
        <v>0</v>
      </c>
      <c r="I10" s="35"/>
    </row>
    <row r="11" spans="1:10" ht="33" customHeight="1" x14ac:dyDescent="0.25">
      <c r="A11" s="43" t="s">
        <v>33</v>
      </c>
      <c r="B11" s="48">
        <v>7000000</v>
      </c>
      <c r="C11" s="48">
        <v>3965900</v>
      </c>
      <c r="D11" s="44">
        <v>0.56655714285714287</v>
      </c>
      <c r="E11" s="48">
        <v>3965900</v>
      </c>
      <c r="F11" s="44">
        <v>0.56655714285714287</v>
      </c>
      <c r="G11" s="48">
        <v>3965900</v>
      </c>
      <c r="H11" s="35"/>
      <c r="I11" s="35"/>
    </row>
    <row r="12" spans="1:10" ht="33" customHeight="1" x14ac:dyDescent="0.25">
      <c r="A12" s="43" t="s">
        <v>36</v>
      </c>
      <c r="B12" s="48">
        <v>18000000</v>
      </c>
      <c r="C12" s="48">
        <v>0</v>
      </c>
      <c r="D12" s="44">
        <v>0</v>
      </c>
      <c r="E12" s="48">
        <v>0</v>
      </c>
      <c r="F12" s="44">
        <v>0</v>
      </c>
      <c r="G12" s="48">
        <v>0</v>
      </c>
      <c r="H12" s="35"/>
      <c r="I12" s="35"/>
    </row>
    <row r="13" spans="1:10" ht="30.75" customHeight="1" x14ac:dyDescent="0.25">
      <c r="A13" s="33" t="s">
        <v>40</v>
      </c>
      <c r="B13" s="49">
        <v>6010000000</v>
      </c>
      <c r="C13" s="49">
        <v>3220437410</v>
      </c>
      <c r="D13" s="42">
        <v>0.53584649084858571</v>
      </c>
      <c r="E13" s="49">
        <v>3126379691.52</v>
      </c>
      <c r="F13" s="45">
        <v>0.52019628810648921</v>
      </c>
      <c r="G13" s="49">
        <v>3126379691.52</v>
      </c>
      <c r="H13" s="39">
        <f>+H2+H6+H8+H10</f>
        <v>0</v>
      </c>
      <c r="I13" s="35"/>
    </row>
    <row r="14" spans="1:10" x14ac:dyDescent="0.25">
      <c r="A14" s="40" t="s">
        <v>1</v>
      </c>
      <c r="B14" s="50" t="s">
        <v>1</v>
      </c>
      <c r="C14" s="50" t="s">
        <v>1</v>
      </c>
      <c r="D14" s="41"/>
      <c r="E14" s="50" t="s">
        <v>1</v>
      </c>
      <c r="F14" s="41"/>
      <c r="G14" s="50" t="s">
        <v>1</v>
      </c>
      <c r="H14" s="35"/>
      <c r="I14" s="35"/>
    </row>
    <row r="15" spans="1:10" x14ac:dyDescent="0.25">
      <c r="A15" s="35"/>
      <c r="B15" s="35"/>
      <c r="C15" s="36"/>
      <c r="D15" s="35"/>
      <c r="E15" s="35"/>
      <c r="F15" s="35"/>
      <c r="G15" s="35"/>
      <c r="H15" s="35"/>
      <c r="I15" s="35"/>
    </row>
    <row r="16" spans="1:10" ht="162.75" customHeight="1" x14ac:dyDescent="0.25">
      <c r="A16" s="37"/>
      <c r="B16" s="37"/>
      <c r="C16" s="37"/>
      <c r="D16" s="37"/>
      <c r="E16" s="37"/>
      <c r="F16" s="37"/>
      <c r="G16" s="37"/>
      <c r="H16" s="37"/>
      <c r="I16" s="37"/>
    </row>
    <row r="17" spans="1:9" x14ac:dyDescent="0.25">
      <c r="A17" s="35"/>
      <c r="B17" s="35"/>
      <c r="C17" s="35"/>
      <c r="D17" s="35"/>
      <c r="E17" s="35"/>
      <c r="F17" s="35"/>
      <c r="G17" s="35"/>
      <c r="H17" s="35"/>
      <c r="I17" s="35"/>
    </row>
    <row r="18" spans="1:9" x14ac:dyDescent="0.25">
      <c r="A18" s="35"/>
      <c r="B18" s="35"/>
      <c r="C18" s="35"/>
      <c r="D18" s="35"/>
      <c r="E18" s="35"/>
      <c r="F18" s="35"/>
      <c r="G18" s="35"/>
      <c r="H18" s="35"/>
      <c r="I18" s="35"/>
    </row>
    <row r="19" spans="1:9" x14ac:dyDescent="0.25">
      <c r="A19" s="35"/>
      <c r="B19" s="35"/>
      <c r="C19" s="35"/>
      <c r="D19" s="35"/>
      <c r="E19" s="35"/>
      <c r="F19" s="35"/>
      <c r="G19" s="35"/>
      <c r="H19" s="35"/>
      <c r="I19" s="35"/>
    </row>
    <row r="20" spans="1:9" x14ac:dyDescent="0.25">
      <c r="A20" s="35"/>
      <c r="B20" s="35"/>
      <c r="C20" s="35"/>
      <c r="D20" s="35"/>
      <c r="E20" s="35"/>
      <c r="F20" s="35"/>
      <c r="G20" s="35"/>
      <c r="H20" s="35"/>
      <c r="I20" s="35"/>
    </row>
    <row r="21" spans="1:9" x14ac:dyDescent="0.25">
      <c r="A21" s="35"/>
      <c r="B21" s="35"/>
      <c r="C21" s="35"/>
      <c r="D21" s="35"/>
      <c r="E21" s="35"/>
      <c r="F21" s="35"/>
      <c r="G21" s="35"/>
      <c r="H21" s="35"/>
      <c r="I21" s="35"/>
    </row>
    <row r="22" spans="1:9" x14ac:dyDescent="0.25">
      <c r="A22" s="35"/>
      <c r="B22" s="35"/>
      <c r="C22" s="35"/>
      <c r="D22" s="35"/>
      <c r="E22" s="35"/>
      <c r="F22" s="35"/>
      <c r="G22" s="35"/>
      <c r="H22" s="35"/>
      <c r="I22" s="35"/>
    </row>
    <row r="23" spans="1:9" x14ac:dyDescent="0.25">
      <c r="A23" s="35"/>
      <c r="B23" s="35"/>
      <c r="C23" s="35"/>
      <c r="D23" s="35"/>
      <c r="E23" s="35"/>
      <c r="F23" s="35"/>
      <c r="G23" s="35"/>
      <c r="H23" s="35"/>
      <c r="I23" s="35"/>
    </row>
    <row r="24" spans="1:9" x14ac:dyDescent="0.25">
      <c r="A24" s="35"/>
      <c r="B24" s="35"/>
      <c r="C24" s="35"/>
      <c r="D24" s="35"/>
      <c r="E24" s="35"/>
      <c r="F24" s="35"/>
      <c r="G24" s="35"/>
      <c r="H24" s="35"/>
      <c r="I24" s="35"/>
    </row>
    <row r="25" spans="1:9" x14ac:dyDescent="0.25">
      <c r="A25" s="35"/>
      <c r="B25" s="35"/>
      <c r="C25" s="35"/>
      <c r="D25" s="35"/>
      <c r="E25" s="35"/>
      <c r="F25" s="35"/>
      <c r="G25" s="35"/>
      <c r="H25" s="35"/>
      <c r="I25" s="35"/>
    </row>
    <row r="26" spans="1:9" x14ac:dyDescent="0.25">
      <c r="A26" s="35"/>
      <c r="B26" s="35"/>
      <c r="C26" s="35"/>
      <c r="D26" s="35"/>
      <c r="E26" s="35"/>
      <c r="F26" s="35"/>
      <c r="G26" s="35"/>
      <c r="H26" s="35"/>
      <c r="I26" s="35"/>
    </row>
  </sheetData>
  <mergeCells count="1">
    <mergeCell ref="A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PRESUPUESTAL </vt:lpstr>
      <vt:lpstr>Hoja1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cp:lastPrinted>2020-11-04T18:31:42Z</cp:lastPrinted>
  <dcterms:created xsi:type="dcterms:W3CDTF">2019-07-09T20:28:37Z</dcterms:created>
  <dcterms:modified xsi:type="dcterms:W3CDTF">2021-08-18T04:51:49Z</dcterms:modified>
</cp:coreProperties>
</file>