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H9" i="1" l="1"/>
  <c r="J7" i="1"/>
  <c r="H10" i="1"/>
  <c r="H7" i="1"/>
  <c r="H15" i="1" l="1"/>
  <c r="H12" i="1"/>
  <c r="H8" i="1"/>
  <c r="H6" i="1"/>
  <c r="G9" i="1"/>
  <c r="O15" i="1" l="1"/>
  <c r="H14" i="1" l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R5" i="1"/>
  <c r="Q5" i="1"/>
  <c r="N5" i="1"/>
  <c r="K5" i="1"/>
  <c r="J5" i="1"/>
  <c r="G5" i="1"/>
  <c r="F5" i="1"/>
  <c r="E5" i="1"/>
  <c r="L16" i="1" l="1"/>
  <c r="M13" i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<sst xmlns="http://schemas.openxmlformats.org/spreadsheetml/2006/main" count="97" uniqueCount="47">
  <si>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</si>
  <si>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</si>
  <si>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</si>
  <si>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</si>
  <si>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</si>
  <si>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</si>
  <si>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</si>
  <si>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</si>
  <si>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</si>
  <si>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</si>
  <si>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</si>
  <si>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</si>
  <si>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</si>
  <si>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</si>
  <si>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</si>
  <si>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</si>
  <si>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</si>
  <si>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</si>
  <si>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</si>
  <si>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</si>
  <si>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</si>
  <si>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</si>
  <si>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</si>
  <si>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</si>
  <si>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</si>
  <si>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</si>
  <si>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</si>
  <si>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</si>
  <si>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</si>
  <si>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</si>
  <si>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</si>
  <si>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</si>
  <si>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</si>
  <si>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</si>
  <si>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</si>
  <si>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</si>
  <si>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</si>
  <si>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</si>
  <si>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</si>
  <si>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</si>
  <si>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</si>
  <si>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</si>
  <si>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</si>
  <si>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</si>
  <si>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</si>
  <si>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Junio</t>
  </si>
  <si>
    <t xml:space="preserve">Al cierre del mes de Junio de  2021, se presenta la siguiente ejecución presupuestal:
Gastos de Personal: Representa los gastos asociados con el personal vinculado a la planta de la URF. La apropiación asignada: $5.699.500.000, valor comprometido: $2.459.916.783  para una ejecución del  43,16%, valor obligaciones: $2.459.916.783 para una ejecución del 43,16%. 
Adquisición de Bienes y Servicios: Representa los gastos asociados a la compra de bienes y a la contratación de servicios necesarios para el cumplimiento de las funciones de la URF. La apropiación asignada: $275.500.000,  valor comprometido: $190.885.114 para una ejecución del 69,29%, valor obligaciones: $32.246.627,43 para una ejecución del 11,70%.
Transferencias Corrientes: Representa los gastos a las incapacidades y licencias presentadas por los funcionarios de la URF. La apropiación asignada: $10.000.000. valor comprometido: $1.453.930 para una ejecución del 14,54%, valor obligaciones: $1.453.930 para una ejecución del 14,54%.
Gastos por tributos, multas, sanciones e intereses de mora: Representa los gastos que por mandato legal debe realizar la URF. La apropiación asignada: $25.000.000. valor comprometido: $3.965.900 para una ejecución del 15,86%, valor obligaciones: $3.965.900 para una ejecución del 15,86%.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</si>
</sst>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/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9" t="s">
        <v>37</v>
      </c>
      <c r="B5" s="29"/>
      <c r="C5" s="29"/>
      <c r="D5" s="30"/>
      <c r="E5" s="13">
        <f>+E6+E7+E8</f>
        <v>5738000000</v>
      </c>
      <c r="F5" s="13">
        <f t="shared" ref="F5:R5" si="0">+F6+F7+F8</f>
        <v>0</v>
      </c>
      <c r="G5" s="13">
        <f t="shared" si="0"/>
        <v>38500000</v>
      </c>
      <c r="H5" s="13">
        <f>+H6+H7+H8</f>
        <v>5699500000</v>
      </c>
      <c r="I5" s="13">
        <f>+I6+I7+I8</f>
        <v>0</v>
      </c>
      <c r="J5" s="13">
        <f t="shared" si="0"/>
        <v>5699500000</v>
      </c>
      <c r="K5" s="13">
        <f t="shared" si="0"/>
        <v>0</v>
      </c>
      <c r="L5" s="13">
        <f t="shared" si="0"/>
        <v>2459916783</v>
      </c>
      <c r="M5" s="14">
        <f>+L5/H5</f>
        <v>0.43160220773752084</v>
      </c>
      <c r="N5" s="13">
        <f t="shared" si="0"/>
        <v>2459916783</v>
      </c>
      <c r="O5" s="14">
        <f>+N5/H5</f>
        <v>0.43160220773752084</v>
      </c>
      <c r="P5" s="13">
        <f t="shared" si="0"/>
        <v>2459916783</v>
      </c>
      <c r="Q5" s="13">
        <f t="shared" si="0"/>
        <v>2459916783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1658333853</v>
      </c>
      <c r="M6" s="17">
        <f>+L6/H6</f>
        <v>0.41303458356164385</v>
      </c>
      <c r="N6" s="22">
        <v>1658333853</v>
      </c>
      <c r="O6" s="17">
        <f t="shared" ref="O6:O15" si="1">+N6/H6</f>
        <v>0.41303458356164385</v>
      </c>
      <c r="P6" s="22">
        <v>1658333853</v>
      </c>
      <c r="Q6" s="22">
        <v>1658333853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38500000</v>
      </c>
      <c r="H7" s="7">
        <f>+E7-G7</f>
        <v>1403500000</v>
      </c>
      <c r="I7" s="7">
        <v>0</v>
      </c>
      <c r="J7" s="22">
        <f>+H7</f>
        <v>1403500000</v>
      </c>
      <c r="K7" s="18">
        <f>+H7-J7</f>
        <v>0</v>
      </c>
      <c r="L7" s="22">
        <v>634813381</v>
      </c>
      <c r="M7" s="17">
        <f t="shared" ref="M7:M8" si="2">+L7/H7</f>
        <v>0.45230736088350554</v>
      </c>
      <c r="N7" s="22">
        <v>634813381</v>
      </c>
      <c r="O7" s="17">
        <f t="shared" si="1"/>
        <v>0.45230736088350554</v>
      </c>
      <c r="P7" s="22">
        <v>634813381</v>
      </c>
      <c r="Q7" s="22">
        <v>634813381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ref="H8:H12" si="3">+E8</f>
        <v>281000000</v>
      </c>
      <c r="I8" s="7">
        <v>0</v>
      </c>
      <c r="J8" s="22">
        <v>281000000</v>
      </c>
      <c r="K8" s="18">
        <f>+H8-J8</f>
        <v>0</v>
      </c>
      <c r="L8" s="22">
        <v>166769549</v>
      </c>
      <c r="M8" s="17">
        <f t="shared" si="2"/>
        <v>0.59348593950177941</v>
      </c>
      <c r="N8" s="22">
        <v>166769549</v>
      </c>
      <c r="O8" s="17">
        <f t="shared" si="1"/>
        <v>0.59348593950177941</v>
      </c>
      <c r="P8" s="22">
        <v>166769549</v>
      </c>
      <c r="Q8" s="22">
        <v>166769549</v>
      </c>
    </row>
    <row r="9" spans="1:20" ht="29.25" customHeight="1" x14ac:dyDescent="0.25">
      <c r="A9" s="26" t="s">
        <v>42</v>
      </c>
      <c r="B9" s="26"/>
      <c r="C9" s="26"/>
      <c r="D9" s="27"/>
      <c r="E9" s="15">
        <f>+E10</f>
        <v>237000000</v>
      </c>
      <c r="F9" s="15">
        <f t="shared" ref="F9:R9" si="4">+F10</f>
        <v>38500000</v>
      </c>
      <c r="G9" s="15">
        <f>+G10</f>
        <v>0</v>
      </c>
      <c r="H9" s="15">
        <f>+E9+F9</f>
        <v>275500000</v>
      </c>
      <c r="I9" s="15">
        <v>0</v>
      </c>
      <c r="J9" s="15">
        <f t="shared" si="4"/>
        <v>208989793</v>
      </c>
      <c r="K9" s="15">
        <f t="shared" si="4"/>
        <v>66510207</v>
      </c>
      <c r="L9" s="15">
        <f t="shared" si="4"/>
        <v>190885414</v>
      </c>
      <c r="M9" s="14">
        <f>+L9/H9</f>
        <v>0.69286901633393827</v>
      </c>
      <c r="N9" s="15">
        <f t="shared" si="4"/>
        <v>32246627.43</v>
      </c>
      <c r="O9" s="14">
        <f t="shared" si="1"/>
        <v>0.11704764947368421</v>
      </c>
      <c r="P9" s="15">
        <f t="shared" si="4"/>
        <v>32246627.43</v>
      </c>
      <c r="Q9" s="15">
        <f t="shared" si="4"/>
        <v>32246627.43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38500000</v>
      </c>
      <c r="G10" s="7">
        <v>0</v>
      </c>
      <c r="H10" s="7">
        <f>+E10+F10</f>
        <v>275500000</v>
      </c>
      <c r="I10" s="18">
        <v>0</v>
      </c>
      <c r="J10" s="22">
        <v>208989793</v>
      </c>
      <c r="K10" s="18">
        <f>+H10-I10-J10</f>
        <v>66510207</v>
      </c>
      <c r="L10" s="24">
        <v>190885414</v>
      </c>
      <c r="M10" s="17">
        <f>+L10/H10</f>
        <v>0.69286901633393827</v>
      </c>
      <c r="N10" s="24">
        <v>32246627.43</v>
      </c>
      <c r="O10" s="17">
        <f t="shared" si="1"/>
        <v>0.11704764947368421</v>
      </c>
      <c r="P10" s="24">
        <v>32246627.43</v>
      </c>
      <c r="Q10" s="24">
        <v>32246627.43</v>
      </c>
    </row>
    <row r="11" spans="1:20" ht="33" customHeight="1" x14ac:dyDescent="0.25">
      <c r="A11" s="26" t="s">
        <v>38</v>
      </c>
      <c r="B11" s="26"/>
      <c r="C11" s="26"/>
      <c r="D11" s="27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2500000</v>
      </c>
      <c r="K11" s="15">
        <f t="shared" si="5"/>
        <v>7500000</v>
      </c>
      <c r="L11" s="15">
        <f t="shared" si="5"/>
        <v>1453930</v>
      </c>
      <c r="M11" s="14">
        <f t="shared" ref="M11:M15" si="6">+L11/H11</f>
        <v>0.14539299999999999</v>
      </c>
      <c r="N11" s="15">
        <f t="shared" si="5"/>
        <v>1453930</v>
      </c>
      <c r="O11" s="14">
        <f t="shared" si="1"/>
        <v>0.14539299999999999</v>
      </c>
      <c r="P11" s="15">
        <f t="shared" si="5"/>
        <v>1453930</v>
      </c>
      <c r="Q11" s="15">
        <f t="shared" si="5"/>
        <v>1453930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3"/>
        <v>10000000</v>
      </c>
      <c r="I12" s="7">
        <v>0</v>
      </c>
      <c r="J12" s="7">
        <v>2500000</v>
      </c>
      <c r="K12" s="18">
        <f>+H12-J12</f>
        <v>7500000</v>
      </c>
      <c r="L12" s="7">
        <v>1453930</v>
      </c>
      <c r="M12" s="17">
        <f t="shared" si="6"/>
        <v>0.14539299999999999</v>
      </c>
      <c r="N12" s="7">
        <v>1453930</v>
      </c>
      <c r="O12" s="17">
        <f t="shared" si="1"/>
        <v>0.14539299999999999</v>
      </c>
      <c r="P12" s="7">
        <v>1453930</v>
      </c>
      <c r="Q12" s="7">
        <v>1453930</v>
      </c>
    </row>
    <row r="13" spans="1:20" ht="41.25" customHeight="1" x14ac:dyDescent="0.25">
      <c r="A13" s="31" t="s">
        <v>39</v>
      </c>
      <c r="B13" s="31"/>
      <c r="C13" s="31"/>
      <c r="D13" s="32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5266150</v>
      </c>
      <c r="K13" s="15">
        <f t="shared" si="7"/>
        <v>19733850</v>
      </c>
      <c r="L13" s="15">
        <f t="shared" si="7"/>
        <v>3965900</v>
      </c>
      <c r="M13" s="14">
        <f t="shared" si="6"/>
        <v>0.158636</v>
      </c>
      <c r="N13" s="15">
        <f t="shared" si="7"/>
        <v>3965900</v>
      </c>
      <c r="O13" s="14">
        <f t="shared" si="1"/>
        <v>0.158636</v>
      </c>
      <c r="P13" s="15">
        <f t="shared" si="7"/>
        <v>3965900</v>
      </c>
      <c r="Q13" s="15">
        <f t="shared" si="7"/>
        <v>3965900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18">
        <v>5266150</v>
      </c>
      <c r="K14" s="18">
        <f>+H14-J14</f>
        <v>1733850</v>
      </c>
      <c r="L14" s="7">
        <v>3965900</v>
      </c>
      <c r="M14" s="17">
        <f t="shared" si="6"/>
        <v>0.56655714285714287</v>
      </c>
      <c r="N14" s="7">
        <v>3965900</v>
      </c>
      <c r="O14" s="17">
        <f t="shared" si="1"/>
        <v>0.56655714285714287</v>
      </c>
      <c r="P14" s="7">
        <v>3965900</v>
      </c>
      <c r="Q14" s="7">
        <v>3965900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ref="K15" si="8">+H15-J15</f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6" t="s">
        <v>40</v>
      </c>
      <c r="B16" s="26" t="s">
        <v>1</v>
      </c>
      <c r="C16" s="26" t="s">
        <v>1</v>
      </c>
      <c r="D16" s="27" t="s">
        <v>1</v>
      </c>
      <c r="E16" s="15">
        <f>+E13+E11+E9+E5</f>
        <v>6010000000</v>
      </c>
      <c r="F16" s="15">
        <f t="shared" ref="F16:I16" si="9">+F5+F9+F11+F13</f>
        <v>38500000</v>
      </c>
      <c r="G16" s="15">
        <f t="shared" si="9"/>
        <v>38500000</v>
      </c>
      <c r="H16" s="15">
        <f t="shared" si="9"/>
        <v>6010000000</v>
      </c>
      <c r="I16" s="15">
        <f t="shared" si="9"/>
        <v>0</v>
      </c>
      <c r="J16" s="15">
        <f>+J5+J9+J11+J13</f>
        <v>5916255943</v>
      </c>
      <c r="K16" s="15">
        <f>+K5+K9+K11+K13</f>
        <v>93744057</v>
      </c>
      <c r="L16" s="15">
        <f>+L5+L9+L11+L13</f>
        <v>2656222027</v>
      </c>
      <c r="M16" s="14">
        <f>+L16/H16</f>
        <v>0.44196705940099834</v>
      </c>
      <c r="N16" s="15">
        <f>+N5+N9+N11+N13</f>
        <v>2497583240.4299998</v>
      </c>
      <c r="O16" s="16">
        <f>+N16/H16</f>
        <v>0.41557125464725453</v>
      </c>
      <c r="P16" s="15">
        <f>+P5+P9+P11+P13</f>
        <v>2497583240.4299998</v>
      </c>
      <c r="Q16" s="15">
        <f>+Q5+Q9+Q11+Q13</f>
        <v>2497583240.4299998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5" t="s">
        <v>46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2021-08-04T15:22:50Z</dcterms:modified>
</cp:coreProperties>
</file>