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Gestión Subdirección\Gestión Financiera\2021\PRESUPUESTO\INFORMES\"/>
    </mc:Choice>
  </mc:AlternateContent>
  <bookViews>
    <workbookView xWindow="0" yWindow="0" windowWidth="20490" windowHeight="7455"/>
  </bookViews>
  <sheets>
    <sheet name="EJECUCION PRESUPUESTAL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J7" i="1"/>
  <c r="H10" i="1"/>
  <c r="H7" i="1"/>
  <c r="H15" i="1" l="1"/>
  <c r="H12" i="1"/>
  <c r="H8" i="1"/>
  <c r="H6" i="1"/>
  <c r="G9" i="1"/>
  <c r="O15" i="1" l="1"/>
  <c r="H14" i="1" l="1"/>
  <c r="K14" i="1" s="1"/>
  <c r="I13" i="1"/>
  <c r="I11" i="1"/>
  <c r="I5" i="1"/>
  <c r="K15" i="1"/>
  <c r="K10" i="1"/>
  <c r="I16" i="1" l="1"/>
  <c r="K12" i="1"/>
  <c r="K8" i="1"/>
  <c r="K7" i="1" l="1"/>
  <c r="K6" i="1"/>
  <c r="P13" i="1" l="1"/>
  <c r="P11" i="1"/>
  <c r="P9" i="1"/>
  <c r="O14" i="1"/>
  <c r="O12" i="1"/>
  <c r="O10" i="1"/>
  <c r="O8" i="1"/>
  <c r="O7" i="1"/>
  <c r="O6" i="1"/>
  <c r="M15" i="1"/>
  <c r="M14" i="1"/>
  <c r="M12" i="1"/>
  <c r="M10" i="1"/>
  <c r="M8" i="1"/>
  <c r="M7" i="1"/>
  <c r="M6" i="1"/>
  <c r="P5" i="1"/>
  <c r="L5" i="1"/>
  <c r="H13" i="1"/>
  <c r="H11" i="1"/>
  <c r="H5" i="1"/>
  <c r="R13" i="1"/>
  <c r="Q13" i="1"/>
  <c r="N13" i="1"/>
  <c r="L13" i="1"/>
  <c r="K13" i="1"/>
  <c r="J13" i="1"/>
  <c r="G13" i="1"/>
  <c r="F13" i="1"/>
  <c r="E13" i="1"/>
  <c r="R11" i="1"/>
  <c r="Q11" i="1"/>
  <c r="N11" i="1"/>
  <c r="L11" i="1"/>
  <c r="K11" i="1"/>
  <c r="J11" i="1"/>
  <c r="G11" i="1"/>
  <c r="F11" i="1"/>
  <c r="E11" i="1"/>
  <c r="R9" i="1"/>
  <c r="Q9" i="1"/>
  <c r="N9" i="1"/>
  <c r="L9" i="1"/>
  <c r="K9" i="1"/>
  <c r="J9" i="1"/>
  <c r="F9" i="1"/>
  <c r="E9" i="1"/>
  <c r="R5" i="1"/>
  <c r="Q5" i="1"/>
  <c r="N5" i="1"/>
  <c r="K5" i="1"/>
  <c r="J5" i="1"/>
  <c r="G5" i="1"/>
  <c r="F5" i="1"/>
  <c r="E5" i="1"/>
  <c r="L16" i="1" l="1"/>
  <c r="M13" i="1"/>
  <c r="E16" i="1"/>
  <c r="O13" i="1"/>
  <c r="M11" i="1"/>
  <c r="N16" i="1"/>
  <c r="K16" i="1"/>
  <c r="J16" i="1"/>
  <c r="O11" i="1"/>
  <c r="Q16" i="1"/>
  <c r="P16" i="1"/>
  <c r="M9" i="1"/>
  <c r="O9" i="1"/>
  <c r="H16" i="1"/>
  <c r="O5" i="1"/>
  <c r="M5" i="1"/>
  <c r="F16" i="1"/>
  <c r="R16" i="1"/>
  <c r="G16" i="1"/>
  <c r="M16" i="1" l="1"/>
  <c r="O16" i="1"/>
</calcChain>
</file>

<file path=xl/sharedStrings.xml><?xml version="1.0" encoding="utf-8"?>
<sst xmlns="http://schemas.openxmlformats.org/spreadsheetml/2006/main" count="97" uniqueCount="47">
  <si>
    <t>Año Fiscal:</t>
  </si>
  <si>
    <t/>
  </si>
  <si>
    <t>Vigencia:</t>
  </si>
  <si>
    <t>Actual</t>
  </si>
  <si>
    <t>Periodo:</t>
  </si>
  <si>
    <t>RUBRO</t>
  </si>
  <si>
    <t>FUENTE</t>
  </si>
  <si>
    <t>REC</t>
  </si>
  <si>
    <t>DESCRIPCION</t>
  </si>
  <si>
    <t>APR. INICIAL</t>
  </si>
  <si>
    <t>APR. ADICIONADA</t>
  </si>
  <si>
    <t>APR. REDUCIDA</t>
  </si>
  <si>
    <t>APR. VIGENTE</t>
  </si>
  <si>
    <t>CDP</t>
  </si>
  <si>
    <t>APR. DISPONIBLE</t>
  </si>
  <si>
    <t>COMPROMISO</t>
  </si>
  <si>
    <t>OBLIGACION</t>
  </si>
  <si>
    <t>ORDEN PAGO</t>
  </si>
  <si>
    <t>PAGOS</t>
  </si>
  <si>
    <t>UNIDAD ADMINISTRATIVA ESPECIAL UNIDAD DE PROYECCIÓN NORMATIVA Y ESTUDIOS DE REGULACIÓN FINANCIERA – URF</t>
  </si>
  <si>
    <t>A-01-01-01</t>
  </si>
  <si>
    <t>Nación</t>
  </si>
  <si>
    <t>10</t>
  </si>
  <si>
    <t>SALARIO</t>
  </si>
  <si>
    <t>A-01-01-02</t>
  </si>
  <si>
    <t>CONTRIBUCIONES INHERENTES A LA NÓMINA</t>
  </si>
  <si>
    <t>A-01-01-03</t>
  </si>
  <si>
    <t>REMUNERACIONES NO CONSTITUTIVAS DE FACTOR SALARIAL</t>
  </si>
  <si>
    <t>A-02-02</t>
  </si>
  <si>
    <t>ADQUISICIONES DIFERENTES DE ACTIVOS</t>
  </si>
  <si>
    <t>A-03-04-02-012</t>
  </si>
  <si>
    <t>INCAPACIDADES Y LICENCIAS DE MATERNIDAD Y PATERNIDAD (NO DE PENSIONES)</t>
  </si>
  <si>
    <t>A-08-03</t>
  </si>
  <si>
    <t>TASAS Y DERECHOS ADMINISTRATIVOS</t>
  </si>
  <si>
    <t>A-08-04-01</t>
  </si>
  <si>
    <t>11</t>
  </si>
  <si>
    <t>CUOTA DE FISCALIZACIÓN Y AUDITAJE</t>
  </si>
  <si>
    <t>GASTOS DE PERSONAL</t>
  </si>
  <si>
    <t>TRANSFERENCIAS CORRIENTES</t>
  </si>
  <si>
    <t>GASTOS POR TRIBUTOS, MULTAS, SANCIONES E INTERESES DE MORA</t>
  </si>
  <si>
    <t>TOTAL GASTOS DE FUNCIONAMIENTO</t>
  </si>
  <si>
    <t>% EJECUCIÓN</t>
  </si>
  <si>
    <t>ADQUISICIÓN DE BIENES Y SERVICIOS</t>
  </si>
  <si>
    <t xml:space="preserve"> </t>
  </si>
  <si>
    <t>APR. BLOQUEADA</t>
  </si>
  <si>
    <t>Marzo</t>
  </si>
  <si>
    <t xml:space="preserve">Al cierre del primer trimestre de  2021, se presenta la siguiente ejecución presupuestal:
Gastos de Personal: Representa los gastos asociados con el personal vinculado a la planta de la URF. La apropiación asignada: $5.738.000.000, valor comprometido: $1.212.409.341  para una ejecución del  21.27%, valor obligaciones: $1.212.409.341 para una ejecución del 21.27%. 
Adquisición de Bienes y Servicios: Representa los gastos asociados a la compra de bienes y a la contratación de servicios necesarios para el cumplimiento de las funciones de la URF. La apropiación asignada: $237.000.000,  valor comprometido: $32.419.830 para una ejecución del 11.77%, valor obligaciones: $2.989.146 para una ejecución del 1.08%.
Transferencias Corrientes: Representa los gastos a las incapacidades y licencias presentadas por los funcionarios de la URF. La apropiación asignada: $10.000.000.
Gastos por tributos, multas, sanciones e intereses de mora: Representa los gastos que por mandato legal debe realizar la URF. La apropiación asignada: $25.000.000.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</si>
</sst>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240A]&quot;$&quot;\ #,##0.00;\(&quot;$&quot;\ #,##0.00\)"/>
    <numFmt numFmtId="165" formatCode="&quot;$&quot;#,##0.00"/>
    <numFmt numFmtId="166" formatCode="[$-1240A]&quot;$&quot;\ #,##0.00;\-&quot;$&quot;\ 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Times New Roman"/>
      <family val="1"/>
    </font>
    <font>
      <sz val="11"/>
      <name val="Calibri"/>
      <family val="2"/>
    </font>
    <font>
      <sz val="8"/>
      <color rgb="FF000000"/>
      <name val="Times New Roman"/>
      <family val="1"/>
    </font>
    <font>
      <b/>
      <sz val="8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Calibri"/>
      <family val="2"/>
      <scheme val="minor"/>
    </font>
    <font>
      <b/>
      <sz val="12"/>
      <name val="Calibri"/>
      <family val="2"/>
    </font>
    <font>
      <b/>
      <sz val="9"/>
      <color rgb="FF000000"/>
      <name val="Times New Roman"/>
      <family val="1"/>
    </font>
    <font>
      <sz val="8"/>
      <color rgb="FF00000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/>
      <top style="thin">
        <color rgb="FFD3D3D3"/>
      </top>
      <bottom style="thin">
        <color rgb="FFD3D3D3"/>
      </bottom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/>
      <diagonal/>
    </border>
    <border>
      <left/>
      <right/>
      <top/>
      <bottom style="thin">
        <color rgb="FFD3D3D3"/>
      </bottom>
      <diagonal/>
    </border>
    <border>
      <left/>
      <right style="thin">
        <color rgb="FFD3D3D3"/>
      </right>
      <top/>
      <bottom style="thin">
        <color rgb="FFD3D3D3"/>
      </bottom>
      <diagonal/>
    </border>
    <border>
      <left style="thin">
        <color rgb="FFD3D3D3"/>
      </left>
      <right style="thin">
        <color rgb="FFD3D3D3"/>
      </right>
      <top/>
      <bottom style="thin">
        <color rgb="FFD3D3D3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9" fillId="0" borderId="0"/>
  </cellStyleXfs>
  <cellXfs count="32">
    <xf numFmtId="0" fontId="0" fillId="0" borderId="0" xfId="0"/>
    <xf numFmtId="0" fontId="2" fillId="0" borderId="1" xfId="0" applyNumberFormat="1" applyFont="1" applyFill="1" applyBorder="1" applyAlignment="1">
      <alignment horizontal="center" vertical="center" wrapText="1" readingOrder="1"/>
    </xf>
    <xf numFmtId="0" fontId="2" fillId="0" borderId="0" xfId="0" applyNumberFormat="1" applyFont="1" applyFill="1" applyBorder="1" applyAlignment="1">
      <alignment horizontal="center" vertical="center" wrapText="1" readingOrder="1"/>
    </xf>
    <xf numFmtId="0" fontId="3" fillId="0" borderId="0" xfId="0" applyFont="1" applyFill="1" applyBorder="1"/>
    <xf numFmtId="0" fontId="4" fillId="0" borderId="1" xfId="0" applyNumberFormat="1" applyFont="1" applyFill="1" applyBorder="1" applyAlignment="1">
      <alignment horizontal="center" vertical="center" wrapText="1" readingOrder="1"/>
    </xf>
    <xf numFmtId="0" fontId="4" fillId="0" borderId="1" xfId="0" applyNumberFormat="1" applyFont="1" applyFill="1" applyBorder="1" applyAlignment="1">
      <alignment horizontal="left" vertical="center" wrapText="1" readingOrder="1"/>
    </xf>
    <xf numFmtId="0" fontId="4" fillId="0" borderId="1" xfId="0" applyNumberFormat="1" applyFont="1" applyFill="1" applyBorder="1" applyAlignment="1">
      <alignment vertical="center" wrapText="1" readingOrder="1"/>
    </xf>
    <xf numFmtId="164" fontId="4" fillId="0" borderId="1" xfId="0" applyNumberFormat="1" applyFont="1" applyFill="1" applyBorder="1" applyAlignment="1">
      <alignment horizontal="right" vertical="center"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5" fontId="2" fillId="2" borderId="1" xfId="0" applyNumberFormat="1" applyFont="1" applyFill="1" applyBorder="1" applyAlignment="1">
      <alignment horizontal="right" vertical="center" wrapText="1" readingOrder="1"/>
    </xf>
    <xf numFmtId="164" fontId="5" fillId="2" borderId="1" xfId="0" applyNumberFormat="1" applyFont="1" applyFill="1" applyBorder="1" applyAlignment="1">
      <alignment horizontal="right" vertical="center" wrapText="1" readingOrder="1"/>
    </xf>
    <xf numFmtId="0" fontId="2" fillId="0" borderId="5" xfId="0" applyNumberFormat="1" applyFont="1" applyFill="1" applyBorder="1" applyAlignment="1">
      <alignment horizontal="center" vertical="center" wrapText="1" readingOrder="1"/>
    </xf>
    <xf numFmtId="0" fontId="2" fillId="0" borderId="4" xfId="0" applyNumberFormat="1" applyFont="1" applyFill="1" applyBorder="1" applyAlignment="1">
      <alignment horizontal="center" vertical="center" wrapText="1" readingOrder="1"/>
    </xf>
    <xf numFmtId="165" fontId="2" fillId="3" borderId="8" xfId="0" applyNumberFormat="1" applyFont="1" applyFill="1" applyBorder="1" applyAlignment="1">
      <alignment horizontal="right" vertical="center" wrapText="1" readingOrder="1"/>
    </xf>
    <xf numFmtId="10" fontId="2" fillId="3" borderId="8" xfId="1" applyNumberFormat="1" applyFont="1" applyFill="1" applyBorder="1" applyAlignment="1">
      <alignment horizontal="right" vertical="center" wrapText="1" readingOrder="1"/>
    </xf>
    <xf numFmtId="164" fontId="5" fillId="3" borderId="1" xfId="0" applyNumberFormat="1" applyFont="1" applyFill="1" applyBorder="1" applyAlignment="1">
      <alignment horizontal="right" vertical="center" wrapText="1" readingOrder="1"/>
    </xf>
    <xf numFmtId="10" fontId="5" fillId="3" borderId="1" xfId="1" applyNumberFormat="1" applyFont="1" applyFill="1" applyBorder="1" applyAlignment="1">
      <alignment horizontal="right" vertical="center" wrapText="1" readingOrder="1"/>
    </xf>
    <xf numFmtId="10" fontId="2" fillId="4" borderId="8" xfId="1" applyNumberFormat="1" applyFont="1" applyFill="1" applyBorder="1" applyAlignment="1">
      <alignment horizontal="right" vertical="center" wrapText="1" readingOrder="1"/>
    </xf>
    <xf numFmtId="164" fontId="8" fillId="0" borderId="1" xfId="2" applyNumberFormat="1" applyFont="1" applyFill="1" applyBorder="1" applyAlignment="1">
      <alignment horizontal="right" vertical="center" wrapText="1" readingOrder="1"/>
    </xf>
    <xf numFmtId="165" fontId="3" fillId="0" borderId="0" xfId="0" applyNumberFormat="1" applyFont="1" applyFill="1" applyBorder="1"/>
    <xf numFmtId="0" fontId="11" fillId="0" borderId="1" xfId="0" applyNumberFormat="1" applyFont="1" applyFill="1" applyBorder="1" applyAlignment="1">
      <alignment horizontal="center" vertical="center" wrapText="1" readingOrder="1"/>
    </xf>
    <xf numFmtId="164" fontId="3" fillId="0" borderId="0" xfId="0" applyNumberFormat="1" applyFont="1" applyFill="1" applyBorder="1"/>
    <xf numFmtId="166" fontId="12" fillId="0" borderId="1" xfId="0" applyNumberFormat="1" applyFont="1" applyFill="1" applyBorder="1" applyAlignment="1">
      <alignment horizontal="right" vertical="center" wrapText="1" readingOrder="1"/>
    </xf>
    <xf numFmtId="0" fontId="5" fillId="4" borderId="1" xfId="0" applyNumberFormat="1" applyFont="1" applyFill="1" applyBorder="1" applyAlignment="1">
      <alignment horizontal="right" vertical="center" wrapText="1" readingOrder="1"/>
    </xf>
    <xf numFmtId="0" fontId="3" fillId="0" borderId="0" xfId="0" applyFont="1" applyFill="1" applyBorder="1" applyAlignment="1">
      <alignment horizontal="left" vertical="top" wrapText="1"/>
    </xf>
    <xf numFmtId="0" fontId="6" fillId="3" borderId="2" xfId="0" applyNumberFormat="1" applyFont="1" applyFill="1" applyBorder="1" applyAlignment="1">
      <alignment horizontal="center" vertical="center" wrapText="1" readingOrder="1"/>
    </xf>
    <xf numFmtId="0" fontId="6" fillId="3" borderId="3" xfId="0" applyNumberFormat="1" applyFont="1" applyFill="1" applyBorder="1" applyAlignment="1">
      <alignment horizontal="center" vertical="center" wrapText="1" readingOrder="1"/>
    </xf>
    <xf numFmtId="0" fontId="10" fillId="0" borderId="0" xfId="0" applyFont="1" applyFill="1" applyBorder="1" applyAlignment="1">
      <alignment horizontal="center"/>
    </xf>
    <xf numFmtId="0" fontId="6" fillId="3" borderId="6" xfId="0" applyNumberFormat="1" applyFont="1" applyFill="1" applyBorder="1" applyAlignment="1">
      <alignment horizontal="center" vertical="center" wrapText="1" readingOrder="1"/>
    </xf>
    <xf numFmtId="0" fontId="6" fillId="3" borderId="7" xfId="0" applyNumberFormat="1" applyFont="1" applyFill="1" applyBorder="1" applyAlignment="1">
      <alignment horizontal="center" vertical="center" wrapText="1" readingOrder="1"/>
    </xf>
    <xf numFmtId="0" fontId="7" fillId="3" borderId="2" xfId="0" applyNumberFormat="1" applyFont="1" applyFill="1" applyBorder="1" applyAlignment="1">
      <alignment horizontal="center" vertical="center" wrapText="1" readingOrder="1"/>
    </xf>
    <xf numFmtId="0" fontId="7" fillId="3" borderId="3" xfId="0" applyNumberFormat="1" applyFont="1" applyFill="1" applyBorder="1" applyAlignment="1">
      <alignment horizontal="center" vertical="center" wrapText="1" readingOrder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colors>
    <mruColors>
      <color rgb="FFD045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0</xdr:row>
      <xdr:rowOff>28575</xdr:rowOff>
    </xdr:from>
    <xdr:to>
      <xdr:col>3</xdr:col>
      <xdr:colOff>1638300</xdr:colOff>
      <xdr:row>2</xdr:row>
      <xdr:rowOff>114300</xdr:rowOff>
    </xdr:to>
    <xdr:pic>
      <xdr:nvPicPr>
        <xdr:cNvPr id="2" name="Imagen 1" descr="C:\Users\cdomingu\AppData\Local\Microsoft\Windows\INetCache\Content.Outlook\R6TSVY45\logo gris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47925" y="28575"/>
          <a:ext cx="2124075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"/>
  <sheetViews>
    <sheetView tabSelected="1" topLeftCell="I14" zoomScaleNormal="100" workbookViewId="0">
      <selection activeCell="S20" sqref="S20"/>
    </sheetView>
  </sheetViews>
  <sheetFormatPr baseColWidth="10" defaultRowHeight="15" x14ac:dyDescent="0.25"/>
  <cols>
    <col min="1" max="1" width="16.28515625" style="3" customWidth="1"/>
    <col min="2" max="2" width="17" style="3" customWidth="1"/>
    <col min="3" max="3" width="8" style="3" customWidth="1"/>
    <col min="4" max="4" width="34.28515625" style="3" customWidth="1"/>
    <col min="5" max="7" width="18.85546875" style="3" customWidth="1"/>
    <col min="8" max="9" width="20.140625" style="3" customWidth="1"/>
    <col min="10" max="10" width="18.7109375" style="3" customWidth="1"/>
    <col min="11" max="12" width="18.85546875" style="3" customWidth="1"/>
    <col min="13" max="13" width="15.7109375" style="3" customWidth="1"/>
    <col min="14" max="14" width="17.7109375" style="3" customWidth="1"/>
    <col min="15" max="15" width="15.5703125" style="3" customWidth="1"/>
    <col min="16" max="17" width="18.85546875" style="3" customWidth="1"/>
    <col min="18" max="18" width="0" style="3" hidden="1" customWidth="1"/>
    <col min="19" max="19" width="6.42578125" style="3" customWidth="1"/>
    <col min="20" max="24" width="11.42578125" style="3"/>
    <col min="25" max="25" width="17.140625" style="3" customWidth="1"/>
    <col min="26" max="16384" width="11.42578125" style="3"/>
  </cols>
  <sheetData>
    <row r="1" spans="1:20" ht="33.75" customHeight="1" x14ac:dyDescent="0.25">
      <c r="A1" s="1" t="s">
        <v>0</v>
      </c>
      <c r="B1" s="20">
        <v>2021</v>
      </c>
      <c r="C1" s="2" t="s">
        <v>1</v>
      </c>
      <c r="F1" s="2" t="s">
        <v>1</v>
      </c>
      <c r="G1" s="2" t="s">
        <v>1</v>
      </c>
      <c r="H1" s="2" t="s">
        <v>1</v>
      </c>
      <c r="I1" s="2"/>
      <c r="J1" s="2" t="s">
        <v>1</v>
      </c>
      <c r="K1" s="2" t="s">
        <v>1</v>
      </c>
      <c r="L1" s="2" t="s">
        <v>1</v>
      </c>
      <c r="M1" s="2"/>
      <c r="N1" s="2" t="s">
        <v>1</v>
      </c>
      <c r="O1" s="2"/>
      <c r="P1" s="2" t="s">
        <v>1</v>
      </c>
      <c r="Q1" s="2" t="s">
        <v>1</v>
      </c>
    </row>
    <row r="2" spans="1:20" ht="26.25" customHeight="1" x14ac:dyDescent="0.25">
      <c r="A2" s="1" t="s">
        <v>2</v>
      </c>
      <c r="B2" s="1" t="s">
        <v>3</v>
      </c>
      <c r="C2" s="2" t="s">
        <v>1</v>
      </c>
      <c r="E2" s="27" t="s">
        <v>19</v>
      </c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</row>
    <row r="3" spans="1:20" ht="29.25" customHeight="1" x14ac:dyDescent="0.25">
      <c r="A3" s="11" t="s">
        <v>4</v>
      </c>
      <c r="B3" s="1" t="s">
        <v>45</v>
      </c>
      <c r="C3" s="2" t="s">
        <v>1</v>
      </c>
      <c r="F3" s="2" t="s">
        <v>1</v>
      </c>
      <c r="G3" s="2" t="s">
        <v>1</v>
      </c>
      <c r="H3" s="2" t="s">
        <v>1</v>
      </c>
      <c r="I3" s="2"/>
      <c r="J3" s="2" t="s">
        <v>1</v>
      </c>
      <c r="K3" s="2" t="s">
        <v>1</v>
      </c>
      <c r="L3" s="2" t="s">
        <v>1</v>
      </c>
      <c r="M3" s="2"/>
      <c r="N3" s="2" t="s">
        <v>1</v>
      </c>
      <c r="O3" s="2"/>
      <c r="P3" s="2" t="s">
        <v>1</v>
      </c>
      <c r="Q3" s="2" t="s">
        <v>1</v>
      </c>
    </row>
    <row r="4" spans="1:20" ht="30.7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44</v>
      </c>
      <c r="J4" s="12" t="s">
        <v>13</v>
      </c>
      <c r="K4" s="12" t="s">
        <v>14</v>
      </c>
      <c r="L4" s="12" t="s">
        <v>15</v>
      </c>
      <c r="M4" s="12" t="s">
        <v>41</v>
      </c>
      <c r="N4" s="12" t="s">
        <v>16</v>
      </c>
      <c r="O4" s="12" t="s">
        <v>41</v>
      </c>
      <c r="P4" s="12" t="s">
        <v>17</v>
      </c>
      <c r="Q4" s="12" t="s">
        <v>18</v>
      </c>
    </row>
    <row r="5" spans="1:20" ht="30" customHeight="1" x14ac:dyDescent="0.25">
      <c r="A5" s="28" t="s">
        <v>37</v>
      </c>
      <c r="B5" s="28"/>
      <c r="C5" s="28"/>
      <c r="D5" s="29"/>
      <c r="E5" s="13">
        <f>+E6+E7+E8</f>
        <v>5738000000</v>
      </c>
      <c r="F5" s="13">
        <f t="shared" ref="F5:R5" si="0">+F6+F7+F8</f>
        <v>0</v>
      </c>
      <c r="G5" s="13">
        <f t="shared" si="0"/>
        <v>38500000</v>
      </c>
      <c r="H5" s="13">
        <f>+H6+H7+H8</f>
        <v>5699500000</v>
      </c>
      <c r="I5" s="13">
        <f>+I6+I7+I8</f>
        <v>0</v>
      </c>
      <c r="J5" s="13">
        <f t="shared" si="0"/>
        <v>5699500000</v>
      </c>
      <c r="K5" s="13">
        <f t="shared" si="0"/>
        <v>0</v>
      </c>
      <c r="L5" s="13">
        <f t="shared" si="0"/>
        <v>1212409341</v>
      </c>
      <c r="M5" s="14">
        <f>+L5/H5</f>
        <v>0.21272205298710414</v>
      </c>
      <c r="N5" s="13">
        <f t="shared" si="0"/>
        <v>1212409341</v>
      </c>
      <c r="O5" s="14">
        <f>+N5/H5</f>
        <v>0.21272205298710414</v>
      </c>
      <c r="P5" s="13">
        <f t="shared" si="0"/>
        <v>1212409341</v>
      </c>
      <c r="Q5" s="13">
        <f t="shared" si="0"/>
        <v>1212409341</v>
      </c>
      <c r="R5" s="9">
        <f t="shared" si="0"/>
        <v>0</v>
      </c>
    </row>
    <row r="6" spans="1:20" ht="33" customHeight="1" x14ac:dyDescent="0.25">
      <c r="A6" s="6" t="s">
        <v>20</v>
      </c>
      <c r="B6" s="4" t="s">
        <v>21</v>
      </c>
      <c r="C6" s="4" t="s">
        <v>22</v>
      </c>
      <c r="D6" s="5" t="s">
        <v>23</v>
      </c>
      <c r="E6" s="7">
        <v>4015000000</v>
      </c>
      <c r="F6" s="7">
        <v>0</v>
      </c>
      <c r="G6" s="7">
        <v>0</v>
      </c>
      <c r="H6" s="7">
        <f>+E6</f>
        <v>4015000000</v>
      </c>
      <c r="I6" s="7">
        <v>0</v>
      </c>
      <c r="J6" s="22">
        <v>4015000000</v>
      </c>
      <c r="K6" s="18">
        <f>+H6-J6</f>
        <v>0</v>
      </c>
      <c r="L6" s="22">
        <v>834816683</v>
      </c>
      <c r="M6" s="17">
        <f>+L6/H6</f>
        <v>0.20792445404732254</v>
      </c>
      <c r="N6" s="22">
        <v>834816683</v>
      </c>
      <c r="O6" s="17">
        <f t="shared" ref="O6:O15" si="1">+N6/H6</f>
        <v>0.20792445404732254</v>
      </c>
      <c r="P6" s="22">
        <v>834816683</v>
      </c>
      <c r="Q6" s="22">
        <v>834816683</v>
      </c>
      <c r="T6" s="19" t="s">
        <v>43</v>
      </c>
    </row>
    <row r="7" spans="1:20" ht="33" customHeight="1" x14ac:dyDescent="0.25">
      <c r="A7" s="6" t="s">
        <v>24</v>
      </c>
      <c r="B7" s="4" t="s">
        <v>21</v>
      </c>
      <c r="C7" s="4" t="s">
        <v>22</v>
      </c>
      <c r="D7" s="5" t="s">
        <v>25</v>
      </c>
      <c r="E7" s="7">
        <v>1442000000</v>
      </c>
      <c r="F7" s="7">
        <v>0</v>
      </c>
      <c r="G7" s="7">
        <v>38500000</v>
      </c>
      <c r="H7" s="7">
        <f>+E7-G7</f>
        <v>1403500000</v>
      </c>
      <c r="I7" s="7">
        <v>0</v>
      </c>
      <c r="J7" s="22">
        <f>+H7</f>
        <v>1403500000</v>
      </c>
      <c r="K7" s="18">
        <f>+H7-J7</f>
        <v>0</v>
      </c>
      <c r="L7" s="22">
        <v>316269915</v>
      </c>
      <c r="M7" s="17">
        <f t="shared" ref="M7:M8" si="2">+L7/H7</f>
        <v>0.22534372283576773</v>
      </c>
      <c r="N7" s="22">
        <v>316269915</v>
      </c>
      <c r="O7" s="17">
        <f t="shared" si="1"/>
        <v>0.22534372283576773</v>
      </c>
      <c r="P7" s="22">
        <v>316269915</v>
      </c>
      <c r="Q7" s="22">
        <v>316269915</v>
      </c>
    </row>
    <row r="8" spans="1:20" ht="33" customHeight="1" x14ac:dyDescent="0.25">
      <c r="A8" s="6" t="s">
        <v>26</v>
      </c>
      <c r="B8" s="4" t="s">
        <v>21</v>
      </c>
      <c r="C8" s="4" t="s">
        <v>22</v>
      </c>
      <c r="D8" s="5" t="s">
        <v>27</v>
      </c>
      <c r="E8" s="7">
        <v>281000000</v>
      </c>
      <c r="F8" s="7">
        <v>0</v>
      </c>
      <c r="G8" s="7">
        <v>0</v>
      </c>
      <c r="H8" s="7">
        <f t="shared" ref="H8:H12" si="3">+E8</f>
        <v>281000000</v>
      </c>
      <c r="I8" s="7">
        <v>0</v>
      </c>
      <c r="J8" s="22">
        <v>281000000</v>
      </c>
      <c r="K8" s="18">
        <f>+H8-J8</f>
        <v>0</v>
      </c>
      <c r="L8" s="22">
        <v>61322743</v>
      </c>
      <c r="M8" s="17">
        <f t="shared" si="2"/>
        <v>0.21823040213523132</v>
      </c>
      <c r="N8" s="22">
        <v>61322743</v>
      </c>
      <c r="O8" s="17">
        <f t="shared" si="1"/>
        <v>0.21823040213523132</v>
      </c>
      <c r="P8" s="22">
        <v>61322743</v>
      </c>
      <c r="Q8" s="22">
        <v>61322743</v>
      </c>
    </row>
    <row r="9" spans="1:20" ht="29.25" customHeight="1" x14ac:dyDescent="0.25">
      <c r="A9" s="25" t="s">
        <v>42</v>
      </c>
      <c r="B9" s="25"/>
      <c r="C9" s="25"/>
      <c r="D9" s="26"/>
      <c r="E9" s="15">
        <f>+E10</f>
        <v>237000000</v>
      </c>
      <c r="F9" s="15">
        <f t="shared" ref="F9:R9" si="4">+F10</f>
        <v>38500000</v>
      </c>
      <c r="G9" s="15">
        <f>+G10</f>
        <v>0</v>
      </c>
      <c r="H9" s="15">
        <f>+E9+F9</f>
        <v>275500000</v>
      </c>
      <c r="I9" s="15">
        <v>0</v>
      </c>
      <c r="J9" s="15">
        <f t="shared" si="4"/>
        <v>112503078</v>
      </c>
      <c r="K9" s="15">
        <f t="shared" si="4"/>
        <v>162996922</v>
      </c>
      <c r="L9" s="15">
        <f t="shared" si="4"/>
        <v>32419830</v>
      </c>
      <c r="M9" s="14">
        <f>+L9/H9</f>
        <v>0.11767633393829401</v>
      </c>
      <c r="N9" s="15">
        <f t="shared" si="4"/>
        <v>2989146</v>
      </c>
      <c r="O9" s="14">
        <f t="shared" si="1"/>
        <v>1.0849894736842105E-2</v>
      </c>
      <c r="P9" s="15">
        <f t="shared" si="4"/>
        <v>2989146</v>
      </c>
      <c r="Q9" s="15">
        <f t="shared" si="4"/>
        <v>2989146</v>
      </c>
      <c r="R9" s="10">
        <f t="shared" si="4"/>
        <v>0</v>
      </c>
    </row>
    <row r="10" spans="1:20" ht="33" customHeight="1" x14ac:dyDescent="0.25">
      <c r="A10" s="6" t="s">
        <v>28</v>
      </c>
      <c r="B10" s="4" t="s">
        <v>21</v>
      </c>
      <c r="C10" s="4" t="s">
        <v>22</v>
      </c>
      <c r="D10" s="5" t="s">
        <v>29</v>
      </c>
      <c r="E10" s="7">
        <v>237000000</v>
      </c>
      <c r="F10" s="7">
        <v>38500000</v>
      </c>
      <c r="G10" s="7">
        <v>0</v>
      </c>
      <c r="H10" s="7">
        <f>+E10+F10</f>
        <v>275500000</v>
      </c>
      <c r="I10" s="18">
        <v>0</v>
      </c>
      <c r="J10" s="22">
        <v>112503078</v>
      </c>
      <c r="K10" s="18">
        <f>+H10-I10-J10</f>
        <v>162996922</v>
      </c>
      <c r="L10" s="22">
        <v>32419830</v>
      </c>
      <c r="M10" s="17">
        <f>+L10/H10</f>
        <v>0.11767633393829401</v>
      </c>
      <c r="N10" s="22">
        <v>2989146</v>
      </c>
      <c r="O10" s="17">
        <f t="shared" si="1"/>
        <v>1.0849894736842105E-2</v>
      </c>
      <c r="P10" s="22">
        <v>2989146</v>
      </c>
      <c r="Q10" s="22">
        <v>2989146</v>
      </c>
    </row>
    <row r="11" spans="1:20" ht="33" customHeight="1" x14ac:dyDescent="0.25">
      <c r="A11" s="25" t="s">
        <v>38</v>
      </c>
      <c r="B11" s="25"/>
      <c r="C11" s="25"/>
      <c r="D11" s="26"/>
      <c r="E11" s="15">
        <f>+E12</f>
        <v>10000000</v>
      </c>
      <c r="F11" s="15">
        <f t="shared" ref="F11:R11" si="5">+F12</f>
        <v>0</v>
      </c>
      <c r="G11" s="15">
        <f t="shared" si="5"/>
        <v>0</v>
      </c>
      <c r="H11" s="15">
        <f>+H12</f>
        <v>10000000</v>
      </c>
      <c r="I11" s="15">
        <f>+I12</f>
        <v>0</v>
      </c>
      <c r="J11" s="15">
        <f t="shared" si="5"/>
        <v>0</v>
      </c>
      <c r="K11" s="15">
        <f t="shared" si="5"/>
        <v>10000000</v>
      </c>
      <c r="L11" s="15">
        <f t="shared" si="5"/>
        <v>0</v>
      </c>
      <c r="M11" s="14">
        <f t="shared" ref="M11:M15" si="6">+L11/H11</f>
        <v>0</v>
      </c>
      <c r="N11" s="15">
        <f t="shared" si="5"/>
        <v>0</v>
      </c>
      <c r="O11" s="14">
        <f t="shared" si="1"/>
        <v>0</v>
      </c>
      <c r="P11" s="15">
        <f t="shared" si="5"/>
        <v>0</v>
      </c>
      <c r="Q11" s="15">
        <f t="shared" si="5"/>
        <v>0</v>
      </c>
      <c r="R11" s="10">
        <f t="shared" si="5"/>
        <v>0</v>
      </c>
    </row>
    <row r="12" spans="1:20" ht="33" customHeight="1" x14ac:dyDescent="0.25">
      <c r="A12" s="6" t="s">
        <v>30</v>
      </c>
      <c r="B12" s="4" t="s">
        <v>21</v>
      </c>
      <c r="C12" s="4" t="s">
        <v>22</v>
      </c>
      <c r="D12" s="5" t="s">
        <v>31</v>
      </c>
      <c r="E12" s="7">
        <v>10000000</v>
      </c>
      <c r="F12" s="7">
        <v>0</v>
      </c>
      <c r="G12" s="7">
        <v>0</v>
      </c>
      <c r="H12" s="7">
        <f t="shared" si="3"/>
        <v>10000000</v>
      </c>
      <c r="I12" s="7">
        <v>0</v>
      </c>
      <c r="J12" s="7">
        <v>0</v>
      </c>
      <c r="K12" s="18">
        <f>+H12-J12</f>
        <v>10000000</v>
      </c>
      <c r="L12" s="7">
        <v>0</v>
      </c>
      <c r="M12" s="17">
        <f t="shared" si="6"/>
        <v>0</v>
      </c>
      <c r="N12" s="7">
        <v>0</v>
      </c>
      <c r="O12" s="17">
        <f t="shared" si="1"/>
        <v>0</v>
      </c>
      <c r="P12" s="7">
        <v>0</v>
      </c>
      <c r="Q12" s="7">
        <v>0</v>
      </c>
    </row>
    <row r="13" spans="1:20" ht="41.25" customHeight="1" x14ac:dyDescent="0.25">
      <c r="A13" s="30" t="s">
        <v>39</v>
      </c>
      <c r="B13" s="30"/>
      <c r="C13" s="30"/>
      <c r="D13" s="31"/>
      <c r="E13" s="15">
        <f>+E14+E15</f>
        <v>25000000</v>
      </c>
      <c r="F13" s="15">
        <f t="shared" ref="F13:R13" si="7">+F14+F15</f>
        <v>0</v>
      </c>
      <c r="G13" s="15">
        <f t="shared" si="7"/>
        <v>0</v>
      </c>
      <c r="H13" s="15">
        <f>+H14+H15</f>
        <v>25000000</v>
      </c>
      <c r="I13" s="15">
        <f>+I14+I15</f>
        <v>0</v>
      </c>
      <c r="J13" s="15">
        <f t="shared" si="7"/>
        <v>0</v>
      </c>
      <c r="K13" s="15">
        <f t="shared" si="7"/>
        <v>25000000</v>
      </c>
      <c r="L13" s="15">
        <f t="shared" si="7"/>
        <v>0</v>
      </c>
      <c r="M13" s="14">
        <f t="shared" si="6"/>
        <v>0</v>
      </c>
      <c r="N13" s="15">
        <f t="shared" si="7"/>
        <v>0</v>
      </c>
      <c r="O13" s="14">
        <f t="shared" si="1"/>
        <v>0</v>
      </c>
      <c r="P13" s="15">
        <f t="shared" si="7"/>
        <v>0</v>
      </c>
      <c r="Q13" s="15">
        <f t="shared" si="7"/>
        <v>0</v>
      </c>
      <c r="R13" s="10">
        <f t="shared" si="7"/>
        <v>0</v>
      </c>
    </row>
    <row r="14" spans="1:20" ht="33" customHeight="1" x14ac:dyDescent="0.25">
      <c r="A14" s="6" t="s">
        <v>32</v>
      </c>
      <c r="B14" s="4" t="s">
        <v>21</v>
      </c>
      <c r="C14" s="4" t="s">
        <v>22</v>
      </c>
      <c r="D14" s="5" t="s">
        <v>33</v>
      </c>
      <c r="E14" s="7">
        <v>7000000</v>
      </c>
      <c r="F14" s="7">
        <v>0</v>
      </c>
      <c r="G14" s="7">
        <v>0</v>
      </c>
      <c r="H14" s="7">
        <f>+E14+F14</f>
        <v>7000000</v>
      </c>
      <c r="I14" s="7">
        <v>0</v>
      </c>
      <c r="J14" s="7">
        <v>0</v>
      </c>
      <c r="K14" s="18">
        <f t="shared" ref="K14:K15" si="8">+H14-J14</f>
        <v>7000000</v>
      </c>
      <c r="L14" s="7">
        <v>0</v>
      </c>
      <c r="M14" s="17">
        <f t="shared" si="6"/>
        <v>0</v>
      </c>
      <c r="N14" s="7">
        <v>0</v>
      </c>
      <c r="O14" s="17">
        <f t="shared" si="1"/>
        <v>0</v>
      </c>
      <c r="P14" s="7">
        <v>0</v>
      </c>
      <c r="Q14" s="7">
        <v>0</v>
      </c>
    </row>
    <row r="15" spans="1:20" ht="33" customHeight="1" x14ac:dyDescent="0.25">
      <c r="A15" s="6" t="s">
        <v>34</v>
      </c>
      <c r="B15" s="4" t="s">
        <v>21</v>
      </c>
      <c r="C15" s="4" t="s">
        <v>35</v>
      </c>
      <c r="D15" s="5" t="s">
        <v>36</v>
      </c>
      <c r="E15" s="7">
        <v>18000000</v>
      </c>
      <c r="F15" s="7">
        <v>0</v>
      </c>
      <c r="G15" s="7">
        <v>0</v>
      </c>
      <c r="H15" s="7">
        <f>+E15+F15</f>
        <v>18000000</v>
      </c>
      <c r="I15" s="7">
        <v>0</v>
      </c>
      <c r="J15" s="22">
        <v>0</v>
      </c>
      <c r="K15" s="18">
        <f t="shared" si="8"/>
        <v>18000000</v>
      </c>
      <c r="L15" s="22">
        <v>0</v>
      </c>
      <c r="M15" s="17">
        <f t="shared" si="6"/>
        <v>0</v>
      </c>
      <c r="N15" s="22">
        <v>0</v>
      </c>
      <c r="O15" s="17">
        <f t="shared" si="1"/>
        <v>0</v>
      </c>
      <c r="P15" s="22">
        <v>0</v>
      </c>
      <c r="Q15" s="22">
        <v>0</v>
      </c>
    </row>
    <row r="16" spans="1:20" ht="30.75" customHeight="1" x14ac:dyDescent="0.25">
      <c r="A16" s="25" t="s">
        <v>40</v>
      </c>
      <c r="B16" s="25" t="s">
        <v>1</v>
      </c>
      <c r="C16" s="25" t="s">
        <v>1</v>
      </c>
      <c r="D16" s="26" t="s">
        <v>1</v>
      </c>
      <c r="E16" s="15">
        <f>+E13+E11+E9+E5</f>
        <v>6010000000</v>
      </c>
      <c r="F16" s="15">
        <f t="shared" ref="F16:I16" si="9">+F5+F9+F11+F13</f>
        <v>38500000</v>
      </c>
      <c r="G16" s="15">
        <f t="shared" si="9"/>
        <v>38500000</v>
      </c>
      <c r="H16" s="15">
        <f t="shared" si="9"/>
        <v>6010000000</v>
      </c>
      <c r="I16" s="15">
        <f t="shared" si="9"/>
        <v>0</v>
      </c>
      <c r="J16" s="15">
        <f>+J5+J9+J11+J13</f>
        <v>5812003078</v>
      </c>
      <c r="K16" s="15">
        <f>+K5+K9+K11+K13</f>
        <v>197996922</v>
      </c>
      <c r="L16" s="15">
        <f>+L5+L9+L11+L13</f>
        <v>1244829171</v>
      </c>
      <c r="M16" s="14">
        <f>+L16/H16</f>
        <v>0.20712631797004991</v>
      </c>
      <c r="N16" s="15">
        <f>+N5+N9+N11+N13</f>
        <v>1215398487</v>
      </c>
      <c r="O16" s="16">
        <f>+N16/H16</f>
        <v>0.20222936555740434</v>
      </c>
      <c r="P16" s="15">
        <f>+P5+P9+P11+P13</f>
        <v>1215398487</v>
      </c>
      <c r="Q16" s="15">
        <f>+Q5+Q9+Q11+Q13</f>
        <v>1215398487</v>
      </c>
      <c r="R16" s="10">
        <f>+R5+R9+R11+R13</f>
        <v>0</v>
      </c>
    </row>
    <row r="17" spans="1:19" x14ac:dyDescent="0.25">
      <c r="A17" s="6" t="s">
        <v>1</v>
      </c>
      <c r="B17" s="4" t="s">
        <v>1</v>
      </c>
      <c r="C17" s="4" t="s">
        <v>1</v>
      </c>
      <c r="D17" s="5" t="s">
        <v>1</v>
      </c>
      <c r="E17" s="8" t="s">
        <v>1</v>
      </c>
      <c r="F17" s="8" t="s">
        <v>1</v>
      </c>
      <c r="G17" s="8" t="s">
        <v>1</v>
      </c>
      <c r="H17" s="8" t="s">
        <v>1</v>
      </c>
      <c r="I17" s="8"/>
      <c r="J17" s="23" t="s">
        <v>43</v>
      </c>
      <c r="K17" s="23" t="s">
        <v>1</v>
      </c>
      <c r="L17" s="8" t="s">
        <v>1</v>
      </c>
      <c r="M17" s="8"/>
      <c r="N17" s="8" t="s">
        <v>1</v>
      </c>
      <c r="O17" s="8"/>
      <c r="P17" s="8" t="s">
        <v>1</v>
      </c>
      <c r="Q17" s="8" t="s">
        <v>1</v>
      </c>
    </row>
    <row r="18" spans="1:19" x14ac:dyDescent="0.25">
      <c r="J18" s="19" t="s">
        <v>43</v>
      </c>
      <c r="L18" s="21"/>
    </row>
    <row r="19" spans="1:19" ht="162.75" customHeight="1" x14ac:dyDescent="0.25">
      <c r="A19" s="24" t="s">
        <v>46</v>
      </c>
      <c r="B19" s="24"/>
      <c r="C19" s="24"/>
      <c r="D19" s="24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</row>
  </sheetData>
  <mergeCells count="7">
    <mergeCell ref="A19:S19"/>
    <mergeCell ref="A16:D16"/>
    <mergeCell ref="E2:Q2"/>
    <mergeCell ref="A5:D5"/>
    <mergeCell ref="A9:D9"/>
    <mergeCell ref="A11:D11"/>
    <mergeCell ref="A13:D1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PRESUPUESTAL </vt:lpstr>
    </vt:vector>
  </TitlesOfParts>
  <Company>Ministerio de Hacienda y Crédito Público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 Yiber Ramirez Rodriguez</dc:creator>
  <cp:lastModifiedBy>Magda Yiber Ramirez Rodriguez</cp:lastModifiedBy>
  <cp:lastPrinted>2020-11-04T18:31:42Z</cp:lastPrinted>
  <dcterms:created xsi:type="dcterms:W3CDTF">2019-07-09T20:28:37Z</dcterms:created>
  <dcterms:modified xsi:type="dcterms:W3CDTF">2021-05-28T02:11:37Z</dcterms:modified>
</cp:coreProperties>
</file>